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Okonomi\5 - Regnskab og budget\7 - Solvensbehov\2 - Søjle III\2022\31.12.2022\Til udfyldelse\"/>
    </mc:Choice>
  </mc:AlternateContent>
  <xr:revisionPtr revIDLastSave="0" documentId="13_ncr:1_{F5E58882-C70D-4FC9-BF5C-F957511B315D}" xr6:coauthVersionLast="47" xr6:coauthVersionMax="47" xr10:uidLastSave="{00000000-0000-0000-0000-000000000000}"/>
  <workbookProtection workbookAlgorithmName="SHA-512" workbookHashValue="GjsHFPVV2G5rNwPwZ2a/TXod720Dhz1WrEdqwJkOqT2KVheAUDZPdf+e3zgdNdd5JpxxY3vppv0hbhHkq5Ji4Q==" workbookSaltValue="T0IrJXCoitrrfxucBUh2jQ==" workbookSpinCount="100000" lockStructure="1"/>
  <bookViews>
    <workbookView xWindow="-120" yWindow="-120" windowWidth="29040" windowHeight="17640" tabRatio="756" xr2:uid="{0101C3F1-24CB-4779-83FE-1C6B55FDEE89}"/>
  </bookViews>
  <sheets>
    <sheet name="Overblik" sheetId="19" r:id="rId1"/>
    <sheet name="Erklæring" sheetId="17" r:id="rId2"/>
    <sheet name="1" sheetId="21" r:id="rId3"/>
    <sheet name="2" sheetId="50" r:id="rId4"/>
    <sheet name="3" sheetId="12" r:id="rId5"/>
    <sheet name="4" sheetId="13" r:id="rId6"/>
    <sheet name="5" sheetId="23" r:id="rId7"/>
    <sheet name="6" sheetId="24" r:id="rId8"/>
    <sheet name="7" sheetId="7" r:id="rId9"/>
    <sheet name="8" sheetId="45" r:id="rId10"/>
    <sheet name="9" sheetId="25" r:id="rId11"/>
    <sheet name="10" sheetId="52" r:id="rId12"/>
    <sheet name="11" sheetId="39" r:id="rId13"/>
    <sheet name="12" sheetId="42" r:id="rId14"/>
    <sheet name="13" sheetId="44" r:id="rId15"/>
    <sheet name="14" sheetId="27" r:id="rId16"/>
    <sheet name="15" sheetId="28" r:id="rId17"/>
    <sheet name="16" sheetId="29" r:id="rId18"/>
    <sheet name="17" sheetId="22" r:id="rId19"/>
    <sheet name="18" sheetId="33" r:id="rId20"/>
    <sheet name="19" sheetId="34" r:id="rId21"/>
    <sheet name="20" sheetId="35" r:id="rId22"/>
    <sheet name="21" sheetId="36" r:id="rId23"/>
    <sheet name="22" sheetId="37" r:id="rId24"/>
    <sheet name="23" sheetId="38" r:id="rId25"/>
    <sheet name="24" sheetId="30" r:id="rId26"/>
    <sheet name="25" sheetId="31" r:id="rId27"/>
    <sheet name="26" sheetId="32" r:id="rId28"/>
    <sheet name="27" sheetId="47" r:id="rId29"/>
    <sheet name="28" sheetId="48" r:id="rId30"/>
    <sheet name="29" sheetId="49" r:id="rId31"/>
  </sheets>
  <definedNames>
    <definedName name="_xlnm.Print_Area" localSheetId="12">'11'!$A$1:$J$17</definedName>
    <definedName name="_xlnm.Print_Area" localSheetId="13">'12'!$A$1:$N$31</definedName>
    <definedName name="_xlnm.Print_Area" localSheetId="21">'20'!$A$2:$D$56</definedName>
    <definedName name="_xlnm.Print_Area" localSheetId="28">'27'!$A$1:$H$28</definedName>
    <definedName name="_xlnm.Print_Area" localSheetId="30">'29'!$A$2:$F$29</definedName>
    <definedName name="_xlnm.Print_Area" localSheetId="4">'3'!$A$4:$E$54</definedName>
    <definedName name="_xlnm.Print_Area" localSheetId="10">'9'!$A$5:$Q$31</definedName>
    <definedName name="_xlnm.Print_Area" localSheetId="0">Overblik!$A$1:$C$48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9" l="1"/>
  <c r="B22" i="49"/>
  <c r="B20" i="49"/>
  <c r="D17" i="7" l="1"/>
  <c r="M17" i="7"/>
  <c r="L17" i="7"/>
  <c r="K17" i="7"/>
  <c r="J17" i="7"/>
  <c r="I17" i="7"/>
  <c r="H17" i="7"/>
  <c r="G17" i="7"/>
  <c r="F17" i="7"/>
  <c r="E17" i="7"/>
  <c r="C17" i="7"/>
  <c r="C8" i="36" l="1"/>
  <c r="C6" i="36" s="1"/>
  <c r="C51" i="35"/>
  <c r="C39" i="35"/>
  <c r="C34" i="35"/>
  <c r="C26" i="35"/>
  <c r="C14" i="35"/>
  <c r="D54" i="35"/>
  <c r="D39" i="35"/>
  <c r="D26" i="35"/>
  <c r="D14" i="35"/>
  <c r="C20" i="34"/>
  <c r="H28" i="44" l="1"/>
  <c r="G28" i="44"/>
  <c r="F28" i="44"/>
  <c r="E28" i="44"/>
  <c r="D28" i="44"/>
  <c r="C28" i="44"/>
  <c r="M31" i="42"/>
  <c r="L31" i="42"/>
  <c r="K31" i="42"/>
  <c r="J31" i="42"/>
  <c r="I31" i="42"/>
  <c r="H31" i="42"/>
  <c r="E31" i="42"/>
  <c r="D31" i="42"/>
  <c r="N18" i="42"/>
  <c r="M18" i="42"/>
  <c r="L18" i="42"/>
  <c r="K18" i="42"/>
  <c r="J18" i="42"/>
  <c r="I18" i="42"/>
  <c r="H18" i="42"/>
  <c r="G18" i="42"/>
  <c r="F18" i="42"/>
  <c r="E18" i="42"/>
  <c r="D18" i="42"/>
  <c r="C18" i="42"/>
  <c r="N10" i="42"/>
  <c r="N31" i="42" s="1"/>
  <c r="M10" i="42"/>
  <c r="L10" i="42"/>
  <c r="K10" i="42"/>
  <c r="J10" i="42"/>
  <c r="I10" i="42"/>
  <c r="H10" i="42"/>
  <c r="G10" i="42"/>
  <c r="G31" i="42" s="1"/>
  <c r="E10" i="42"/>
  <c r="D10" i="42"/>
  <c r="F31" i="42" l="1"/>
  <c r="C31" i="42"/>
  <c r="J17" i="39"/>
  <c r="I17" i="39"/>
  <c r="H17" i="39"/>
  <c r="G17" i="39"/>
  <c r="F17" i="39"/>
  <c r="E17" i="39"/>
  <c r="D17" i="39"/>
  <c r="C17" i="39"/>
  <c r="J8" i="39"/>
  <c r="I8" i="39"/>
  <c r="H8" i="39"/>
  <c r="G8" i="39"/>
  <c r="F8" i="39"/>
  <c r="E8" i="39"/>
  <c r="D8" i="39"/>
  <c r="C8" i="39"/>
  <c r="Q31" i="25"/>
  <c r="P31" i="25"/>
  <c r="O31" i="25"/>
  <c r="N31" i="25"/>
  <c r="M31" i="25"/>
  <c r="L31" i="25"/>
  <c r="K31" i="25"/>
  <c r="J31" i="25"/>
  <c r="I31" i="25"/>
  <c r="H31" i="25"/>
  <c r="G31" i="25"/>
  <c r="F31" i="25"/>
  <c r="E31" i="25"/>
  <c r="D31" i="25"/>
  <c r="Q24" i="25"/>
  <c r="P24" i="25"/>
  <c r="N24" i="25"/>
  <c r="M24" i="25"/>
  <c r="L24" i="25"/>
  <c r="K24" i="25"/>
  <c r="J24" i="25"/>
  <c r="I24" i="25"/>
  <c r="H24" i="25"/>
  <c r="G24" i="25"/>
  <c r="F24" i="25"/>
  <c r="E24" i="25"/>
  <c r="D24" i="25"/>
  <c r="C24" i="25"/>
  <c r="Q18" i="25"/>
  <c r="P18" i="25"/>
  <c r="O18" i="25"/>
  <c r="N18" i="25"/>
  <c r="M18" i="25"/>
  <c r="L18" i="25"/>
  <c r="K18" i="25"/>
  <c r="J18" i="25"/>
  <c r="I18" i="25"/>
  <c r="H18" i="25"/>
  <c r="G18" i="25"/>
  <c r="F18" i="25"/>
  <c r="E18" i="25"/>
  <c r="D18" i="25"/>
  <c r="C18" i="25"/>
  <c r="Q10" i="25"/>
  <c r="P10" i="25"/>
  <c r="O10" i="25"/>
  <c r="N10" i="25"/>
  <c r="M10" i="25"/>
  <c r="L10" i="25"/>
  <c r="K10" i="25"/>
  <c r="J10" i="25"/>
  <c r="I10" i="25"/>
  <c r="H10" i="25"/>
  <c r="G10" i="25"/>
  <c r="F10" i="25"/>
  <c r="E10" i="25"/>
  <c r="D10" i="25"/>
  <c r="C10" i="25"/>
  <c r="C31" i="25" s="1"/>
  <c r="D44" i="13" l="1"/>
  <c r="E13" i="48" l="1"/>
  <c r="E11" i="48"/>
  <c r="E8" i="48"/>
  <c r="C54" i="35" l="1"/>
  <c r="E36" i="13" l="1"/>
  <c r="E44" i="13"/>
  <c r="E32" i="13"/>
  <c r="E31" i="13"/>
  <c r="E18" i="13"/>
  <c r="E15" i="13"/>
  <c r="E14" i="13"/>
  <c r="E9" i="13"/>
  <c r="E8" i="13"/>
  <c r="E46" i="12" l="1"/>
  <c r="D46" i="12" l="1"/>
  <c r="D16" i="12"/>
  <c r="D15" i="12"/>
  <c r="D14" i="12"/>
</calcChain>
</file>

<file path=xl/sharedStrings.xml><?xml version="1.0" encoding="utf-8"?>
<sst xmlns="http://schemas.openxmlformats.org/spreadsheetml/2006/main" count="1442" uniqueCount="952">
  <si>
    <t>I alt</t>
  </si>
  <si>
    <t>Risikovægtede eksponeringer</t>
  </si>
  <si>
    <t>a</t>
  </si>
  <si>
    <t>b</t>
  </si>
  <si>
    <t>c</t>
  </si>
  <si>
    <t>d</t>
  </si>
  <si>
    <t>e</t>
  </si>
  <si>
    <t>Kapitalgrundlagskrav</t>
  </si>
  <si>
    <t>Skema EU CCR3 — standardmetoden — modpartskreditrisikoeksponeringer efter eksponeringsklasse og risikovægte</t>
  </si>
  <si>
    <t>Fast format.</t>
  </si>
  <si>
    <t>Eksponeringsklasser</t>
  </si>
  <si>
    <t>Risikovægt</t>
  </si>
  <si>
    <t>f</t>
  </si>
  <si>
    <t>g</t>
  </si>
  <si>
    <t>h</t>
  </si>
  <si>
    <t>i</t>
  </si>
  <si>
    <t>j</t>
  </si>
  <si>
    <t>k</t>
  </si>
  <si>
    <t>Andre</t>
  </si>
  <si>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</si>
  <si>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</si>
  <si>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</si>
  <si>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</si>
  <si>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</si>
  <si>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</si>
  <si>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</si>
  <si>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</si>
  <si>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</si>
  <si>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</si>
  <si>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Eksponeringsværdi i alt</t>
  </si>
  <si>
    <t>Potentiel fremtidig eksponering</t>
  </si>
  <si>
    <t>Faktisk forventet positiv eksponering</t>
  </si>
  <si>
    <t>Eksponeringsværdi inden anvendelse af kreditrisikoreduktionsteknikker</t>
  </si>
  <si>
    <t>Eksponeringsværdi efter anvendelse af kreditrisikoreduktionsteknikker</t>
  </si>
  <si>
    <t>Eksponeringsværdi</t>
  </si>
  <si>
    <t>1,4</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</si>
  <si>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</si>
  <si>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</si>
  <si>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</si>
  <si>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</si>
  <si>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</si>
  <si>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EU-4</t>
  </si>
  <si>
    <t xml:space="preserve">Samlet antal transaktioner underlagt kapitalgrundlagskrav for kreditværdijusteringsrisiko </t>
  </si>
  <si>
    <t xml:space="preserve"> Skema EU OR1 - Kapitalgrundlagskrav for operationel risiko og risikovægtede eksponeringer</t>
  </si>
  <si>
    <t>Bankaktiviteter</t>
  </si>
  <si>
    <t>Relevant indikator</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</si>
  <si>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</si>
  <si>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</si>
  <si>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</si>
  <si>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</si>
  <si>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</si>
  <si>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</si>
  <si>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</si>
  <si>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</si>
  <si>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t>Ikke relevant</t>
  </si>
  <si>
    <t>Samlet risikoeksponering</t>
  </si>
  <si>
    <t xml:space="preserve">Egentlig kernekapital (CET1) </t>
  </si>
  <si>
    <t xml:space="preserve">Kernekapital </t>
  </si>
  <si>
    <t xml:space="preserve">Samlet kapital </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</si>
  <si>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</si>
  <si>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</si>
  <si>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</si>
  <si>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</si>
  <si>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</si>
  <si>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</si>
  <si>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</si>
  <si>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</si>
  <si>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</si>
  <si>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</si>
  <si>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</si>
  <si>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</si>
  <si>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</si>
  <si>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</si>
  <si>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</si>
  <si>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</si>
  <si>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</si>
  <si>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</si>
  <si>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</si>
  <si>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</si>
  <si>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</si>
  <si>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</si>
  <si>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</si>
  <si>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</si>
  <si>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</si>
  <si>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</si>
  <si>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</si>
  <si>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</si>
  <si>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</si>
  <si>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</si>
  <si>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</si>
  <si>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</si>
  <si>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</si>
  <si>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</si>
  <si>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</si>
  <si>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</si>
  <si>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</si>
  <si>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</si>
  <si>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</si>
  <si>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</si>
  <si>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</si>
  <si>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</si>
  <si>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</si>
  <si>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</si>
  <si>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</si>
  <si>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</si>
  <si>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</si>
  <si>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</si>
  <si>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</si>
  <si>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</si>
  <si>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</si>
  <si>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</si>
  <si>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</si>
  <si>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Skema EU KM1 – Skema om væsentlige målekriterier</t>
  </si>
  <si>
    <t>Skema EU OV1 – Oversigt over samlede risikoeksponeringer</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</si>
  <si>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</si>
  <si>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</si>
  <si>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</si>
  <si>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</si>
  <si>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</si>
  <si>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</si>
  <si>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</si>
  <si>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</si>
  <si>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</si>
  <si>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</si>
  <si>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</si>
  <si>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</si>
  <si>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EU 8b</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</si>
  <si>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</si>
  <si>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</si>
  <si>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</si>
  <si>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</si>
  <si>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</si>
  <si>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</si>
  <si>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</si>
  <si>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</si>
  <si>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</si>
  <si>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</si>
  <si>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</si>
  <si>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</si>
  <si>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</si>
  <si>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</si>
  <si>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</si>
  <si>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</si>
  <si>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</si>
  <si>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</si>
  <si>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</si>
  <si>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</si>
  <si>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 xml:space="preserve">EU PV1 - Prudent valuation adjustments (PVA)
</t>
  </si>
  <si>
    <t>Credit risk</t>
  </si>
  <si>
    <t xml:space="preserve">EU CQ7 - Collateral obtained by taking possession and execution processes </t>
  </si>
  <si>
    <t>Market risk</t>
  </si>
  <si>
    <t>Skema EU CC1 — Sammensætning af lovpligtigt kapitalgrundlag</t>
  </si>
  <si>
    <t>Beløb</t>
  </si>
  <si>
    <t xml:space="preserve">Egentlig kernekapital:  instrumenter og reserver                                             </t>
  </si>
  <si>
    <t xml:space="preserve">Kapitalinstrumenter og overkurs ved emission i tilknytning hertil </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</si>
  <si>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</si>
  <si>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</si>
  <si>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</si>
  <si>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</si>
  <si>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</si>
  <si>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</si>
  <si>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</si>
  <si>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</si>
  <si>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</si>
  <si>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</si>
  <si>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</si>
  <si>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</si>
  <si>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</si>
  <si>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</si>
  <si>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</si>
  <si>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</si>
  <si>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</si>
  <si>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</si>
  <si>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</si>
  <si>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</si>
  <si>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</si>
  <si>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</si>
  <si>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</si>
  <si>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</si>
  <si>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</si>
  <si>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</si>
  <si>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</si>
  <si>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</si>
  <si>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</si>
  <si>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</si>
  <si>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</si>
  <si>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</si>
  <si>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</si>
  <si>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</si>
  <si>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</si>
  <si>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</si>
  <si>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</si>
  <si>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</si>
  <si>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</si>
  <si>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</si>
  <si>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</si>
  <si>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</si>
  <si>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</si>
  <si>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</si>
  <si>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</si>
  <si>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</si>
  <si>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</si>
  <si>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</si>
  <si>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</si>
  <si>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</si>
  <si>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</si>
  <si>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</si>
  <si>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</si>
  <si>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</si>
  <si>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</si>
  <si>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</si>
  <si>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</si>
  <si>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</si>
  <si>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</si>
  <si>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</si>
  <si>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</si>
  <si>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</si>
  <si>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</si>
  <si>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</si>
  <si>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</si>
  <si>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</si>
  <si>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</si>
  <si>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</si>
  <si>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</si>
  <si>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</si>
  <si>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</si>
  <si>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</si>
  <si>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</si>
  <si>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</si>
  <si>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</si>
  <si>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</si>
  <si>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</si>
  <si>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</si>
  <si>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</si>
  <si>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</si>
  <si>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</si>
  <si>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</si>
  <si>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</si>
  <si>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</si>
  <si>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</si>
  <si>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</si>
  <si>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</si>
  <si>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</si>
  <si>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</si>
  <si>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</si>
  <si>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</si>
  <si>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</si>
  <si>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</si>
  <si>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</si>
  <si>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</si>
  <si>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</si>
  <si>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</si>
  <si>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</si>
  <si>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</si>
  <si>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</si>
  <si>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</si>
  <si>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</si>
  <si>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</si>
  <si>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</si>
  <si>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</si>
  <si>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</si>
  <si>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</si>
  <si>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</si>
  <si>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</si>
  <si>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</si>
  <si>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</si>
  <si>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</si>
  <si>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</si>
  <si>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</si>
  <si>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</si>
  <si>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</si>
  <si>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</si>
  <si>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</si>
  <si>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</si>
  <si>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</si>
  <si>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 xml:space="preserve">     heraf: Aktiekapital</t>
  </si>
  <si>
    <t>EU KM1 - Væsentlige målekriterier</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</si>
  <si>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</si>
  <si>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</si>
  <si>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</si>
  <si>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</si>
  <si>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</si>
  <si>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</si>
  <si>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</si>
  <si>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</si>
  <si>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</si>
  <si>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</si>
  <si>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</si>
  <si>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</si>
  <si>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EU CCR3 - Standard modpartskreditrisiko</t>
  </si>
  <si>
    <t>Skema EU CCR1 - Analyse af modpartskreditrisikoeksponeringer efter metode</t>
  </si>
  <si>
    <t>Genanskaffelsesomkostninger</t>
  </si>
  <si>
    <r>
      <rPr>
        <sz val="10"/>
        <color theme="1"/>
        <rFont val="Arial"/>
        <family val="2"/>
      </rPr>
      <t>Alfa anvendt til beregning af en reguleringsmæssig eksponeringsværdi</t>
    </r>
  </si>
  <si>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</si>
  <si>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</si>
  <si>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</si>
  <si>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</si>
  <si>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</si>
  <si>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</si>
  <si>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</si>
  <si>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</si>
  <si>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</si>
  <si>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</si>
  <si>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</si>
  <si>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</si>
  <si>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</si>
  <si>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</si>
  <si>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</si>
  <si>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EU CCR1 - Analyse af modpartskreditrisiko</t>
  </si>
  <si>
    <r>
      <rPr>
        <sz val="10"/>
        <color rgb="FF000000"/>
        <rFont val="Arial"/>
        <family val="2"/>
      </rPr>
      <t>Transaktioner underlagt den alternative metode (baseret på den oprindelige eksponeringsmetode)</t>
    </r>
  </si>
  <si>
    <t>EU CCR2 - Transaktioner underlagt kapitalgrundlagskrav for kreditværdijusteringsrisiko</t>
  </si>
  <si>
    <t xml:space="preserve">Skema EU CR1: Ikkemisligholdte og misligholdte eksponeringer og dertil knyttede bestemmelser. </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</si>
  <si>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</si>
  <si>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</si>
  <si>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</si>
  <si>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</si>
  <si>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</si>
  <si>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</si>
  <si>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</si>
  <si>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</si>
  <si>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</si>
  <si>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</si>
  <si>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</si>
  <si>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</si>
  <si>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</si>
  <si>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</si>
  <si>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</si>
  <si>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</si>
  <si>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</si>
  <si>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</si>
  <si>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</si>
  <si>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</si>
  <si>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</si>
  <si>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</si>
  <si>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</si>
  <si>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</si>
  <si>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</si>
  <si>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</si>
  <si>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</si>
  <si>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</si>
  <si>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</si>
  <si>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</si>
  <si>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</si>
  <si>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</si>
  <si>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</si>
  <si>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</si>
  <si>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</si>
  <si>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</si>
  <si>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</si>
  <si>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</si>
  <si>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</si>
  <si>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</si>
  <si>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Ikkebalanceførte eksponeringer</t>
  </si>
  <si>
    <t>160</t>
  </si>
  <si>
    <t>170</t>
  </si>
  <si>
    <t>180</t>
  </si>
  <si>
    <t>190</t>
  </si>
  <si>
    <t>200</t>
  </si>
  <si>
    <t>210</t>
  </si>
  <si>
    <t>220</t>
  </si>
  <si>
    <t>Heraf stadie 1</t>
  </si>
  <si>
    <t>Heraf stadie 2</t>
  </si>
  <si>
    <t>Heraf stadie 3</t>
  </si>
  <si>
    <t>EU CR1 - Performing og non-performing eksponeringer og relaterede nedskrivninger</t>
  </si>
  <si>
    <t>EU CR2 - Ændringer i beholdningen af misligholdte lån og forskud</t>
  </si>
  <si>
    <t>Skema EU CR3 - Overblik over kreditrisikoreduktionsteknikker  Offentliggørelse af anvendelsen af kreditrisikoreduktionsteknikker</t>
  </si>
  <si>
    <t xml:space="preserve">Usikret regnskabsmæssig værdi </t>
  </si>
  <si>
    <t>Sikret regnskabsmæssig værdi</t>
  </si>
  <si>
    <r>
      <rPr>
        <sz val="11"/>
        <color rgb="FF000000"/>
        <rFont val="Segoe UI"/>
        <family val="2"/>
      </rPr>
      <t xml:space="preserve">Heraf </t>
    </r>
    <r>
      <rPr>
        <b/>
        <sz val="11"/>
        <color rgb="FF000000"/>
        <rFont val="Segoe UI"/>
        <family val="2"/>
      </rPr>
      <t>sikret ved sikkerhedsstillelse</t>
    </r>
    <r>
      <rPr>
        <sz val="11"/>
        <color rgb="FF000000"/>
        <rFont val="Segoe UI"/>
        <family val="2"/>
      </rPr>
      <t>:</t>
    </r>
    <r>
      <rPr>
        <b/>
        <sz val="11"/>
        <color rgb="FF000000"/>
        <rFont val="Segoe UI"/>
        <family val="2"/>
      </rPr>
      <t xml:space="preserve"> </t>
    </r>
  </si>
  <si>
    <r>
      <rPr>
        <sz val="11"/>
        <color rgb="FF000000"/>
        <rFont val="Segoe UI"/>
        <family val="2"/>
      </rPr>
      <t xml:space="preserve">Heraf </t>
    </r>
    <r>
      <rPr>
        <b/>
        <sz val="11"/>
        <color rgb="FF000000"/>
        <rFont val="Segoe UI"/>
        <family val="2"/>
      </rPr>
      <t>sikret ved finansielle garantier</t>
    </r>
  </si>
  <si>
    <r>
      <rPr>
        <sz val="11"/>
        <color rgb="FF000000"/>
        <rFont val="Segoe UI"/>
        <family val="2"/>
      </rPr>
      <t xml:space="preserve">Heraf </t>
    </r>
    <r>
      <rPr>
        <b/>
        <sz val="11"/>
        <color rgb="FF000000"/>
        <rFont val="Segoe UI"/>
        <family val="2"/>
      </rPr>
      <t>sikret ved kreditderivater</t>
    </r>
  </si>
  <si>
    <t xml:space="preserve">Gældsværdipapirer </t>
  </si>
  <si>
    <t>  </t>
  </si>
  <si>
    <t xml:space="preserve">     Heraf misligholdte eksponeringer</t>
  </si>
  <si>
    <t>EU-5</t>
  </si>
  <si>
    <t xml:space="preserve">            Heraf misligholdte </t>
  </si>
  <si>
    <t>EU CR3 - Overblik over kreditrisikoreduktionsteknikker  Offentliggørelse af anvendelsen af kreditrisikoreduktionsteknikker</t>
  </si>
  <si>
    <t>Skema CR5 — Standardmetode</t>
  </si>
  <si>
    <t xml:space="preserve"> Eksponeringsklasser</t>
  </si>
  <si>
    <t>Heraf ikkeratede</t>
  </si>
  <si>
    <t>p</t>
  </si>
  <si>
    <t>q</t>
  </si>
  <si>
    <t>Centralregeringer eller centralbanker</t>
  </si>
  <si>
    <t>Regionale eller lokale myndigheder</t>
  </si>
  <si>
    <t>Detaileksponeringer</t>
  </si>
  <si>
    <t>Eksponeringer sikret ved pant i fast ejendom</t>
  </si>
  <si>
    <t>Eksponeringer forbundet med særlig høj risiko</t>
  </si>
  <si>
    <t>Særligt dækkede obligationer og særligt dækkede realkreditobligationer</t>
  </si>
  <si>
    <t>Eksponeringer mod institutter og selskaber med kortsigtet kreditvurdering</t>
  </si>
  <si>
    <t>Andele eller aktier i CIU'er</t>
  </si>
  <si>
    <t>Aktieeksponeringer</t>
  </si>
  <si>
    <t>I ALT</t>
  </si>
  <si>
    <t>Skema EU CR4 — Standardmetode — Kreditrisikoeksponering og virkninger af kreditrisikoreduktionsteknikker</t>
  </si>
  <si>
    <t>Eksponeringer inden kreditkonvertingsfaktorer og inden kreditrisikoreduktionsteknikker</t>
  </si>
  <si>
    <t>Eksponeringer efter konverteringsfaktorer og efter kreditrisikoreduktionsteknikker</t>
  </si>
  <si>
    <t>Risikovægtede aktiver og tæthed af risikovægtede aktiver</t>
  </si>
  <si>
    <t>Sikret ved pant i fast ejendom</t>
  </si>
  <si>
    <t>CIU'er</t>
  </si>
  <si>
    <t>Aktier</t>
  </si>
  <si>
    <t>EU CR5 - Standardmetode</t>
  </si>
  <si>
    <t>EU CR4 – Standardmetode — Kreditrisikoeksponering og virkninger af kreditrisikoreduktionsteknikker</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</si>
  <si>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</si>
  <si>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</si>
  <si>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</si>
  <si>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</si>
  <si>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</si>
  <si>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</si>
  <si>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</si>
  <si>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</si>
  <si>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Aktieinstrumenter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</si>
  <si>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</si>
  <si>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</si>
  <si>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</si>
  <si>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</si>
  <si>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</si>
  <si>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</si>
  <si>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AE3 – Behæftelseskilder</t>
  </si>
  <si>
    <t>Modsvarende forpligtelser, eventualforpligtelser eller udlånte værdipapirer</t>
  </si>
  <si>
    <r>
      <rPr>
        <b/>
        <sz val="10"/>
        <color theme="1"/>
        <rFont val="Calibri"/>
        <family val="2"/>
        <scheme val="minor"/>
      </rPr>
      <t>Aktiver, modtagne sikkerheder og egne udstedte gældsværdipapirer, bortset fra særligt dækkede obligationer og særligt dækkede realkreditobligationer og behæftede securitiseringer</t>
    </r>
  </si>
  <si>
    <t>Regnskabsmæssig værdi af udvalgte finansielle forpligtelser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</si>
  <si>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</si>
  <si>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</si>
  <si>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</si>
  <si>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</si>
  <si>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</si>
  <si>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</si>
  <si>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</si>
  <si>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</si>
  <si>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</si>
  <si>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</si>
  <si>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</si>
  <si>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</si>
  <si>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</si>
  <si>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Modpartsrisiko</t>
  </si>
  <si>
    <t>EU AE1 - Behæftede og ubehæftede aktiver</t>
  </si>
  <si>
    <t>Behæftede og ubehæftede aktier</t>
  </si>
  <si>
    <t>EU AE3 - Behæftelseskilder</t>
  </si>
  <si>
    <t>EU AE2 - Modtaget sikkerhedsstillelse og egne udstedte gældsværdipapirer</t>
  </si>
  <si>
    <t>Own funds</t>
  </si>
  <si>
    <t>Total operational risk-weighted exposure amount</t>
  </si>
  <si>
    <r>
      <rPr>
        <sz val="11"/>
        <color theme="1"/>
        <rFont val="Calibri"/>
        <family val="2"/>
        <scheme val="minor"/>
      </rPr>
      <t>Risikoeksponering</t>
    </r>
  </si>
  <si>
    <t>requirement</t>
  </si>
  <si>
    <t>EU OR1 - Kapitalgrundlagskrav for operationel risiko og risikovægtede eksponeringer</t>
  </si>
  <si>
    <t>Operationel risiko</t>
  </si>
  <si>
    <t>Gearing</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</si>
  <si>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</si>
  <si>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</si>
  <si>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</si>
  <si>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</si>
  <si>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</si>
  <si>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</si>
  <si>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</si>
  <si>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</si>
  <si>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</si>
  <si>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</si>
  <si>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</si>
  <si>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</si>
  <si>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</si>
  <si>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</si>
  <si>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</si>
  <si>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</si>
  <si>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</si>
  <si>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</si>
  <si>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</si>
  <si>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</si>
  <si>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</si>
  <si>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</si>
  <si>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</si>
  <si>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</si>
  <si>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</si>
  <si>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</si>
  <si>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</si>
  <si>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</si>
  <si>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</si>
  <si>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</si>
  <si>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</si>
  <si>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</si>
  <si>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</si>
  <si>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</si>
  <si>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</si>
  <si>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</si>
  <si>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</si>
  <si>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</si>
  <si>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</si>
  <si>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</si>
  <si>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</si>
  <si>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</si>
  <si>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</si>
  <si>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</si>
  <si>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</si>
  <si>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</si>
  <si>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</si>
  <si>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</si>
  <si>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</si>
  <si>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</si>
  <si>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</si>
  <si>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</si>
  <si>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</si>
  <si>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</si>
  <si>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</si>
  <si>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</si>
  <si>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</si>
  <si>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</si>
  <si>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</si>
  <si>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</si>
  <si>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</si>
  <si>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</si>
  <si>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</si>
  <si>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</si>
  <si>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</si>
  <si>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</si>
  <si>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</si>
  <si>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</si>
  <si>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</si>
  <si>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</si>
  <si>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</si>
  <si>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</si>
  <si>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</si>
  <si>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</si>
  <si>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</si>
  <si>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</si>
  <si>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</si>
  <si>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</si>
  <si>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</si>
  <si>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</si>
  <si>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</si>
  <si>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</si>
  <si>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</si>
  <si>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</si>
  <si>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</si>
  <si>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</si>
  <si>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</si>
  <si>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</si>
  <si>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</si>
  <si>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</si>
  <si>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</si>
  <si>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</si>
  <si>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</si>
  <si>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</si>
  <si>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</si>
  <si>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</si>
  <si>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</si>
  <si>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</si>
  <si>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</si>
  <si>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</si>
  <si>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</si>
  <si>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</si>
  <si>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</si>
  <si>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</si>
  <si>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</si>
  <si>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</si>
  <si>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</si>
  <si>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</si>
  <si>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</si>
  <si>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</si>
  <si>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</si>
  <si>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</si>
  <si>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</si>
  <si>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Eksponeringer, der behandles som eksponeringer mod stater</t>
  </si>
  <si>
    <t>EU-6</t>
  </si>
  <si>
    <t>Eksponeringer mod regionale myndigheder, multilaterale udviklingsbanker, internationale organisationer og offentlige enheder, der ikke behandles som stater</t>
  </si>
  <si>
    <t>EU-7</t>
  </si>
  <si>
    <t>EU-8</t>
  </si>
  <si>
    <t>EU-9</t>
  </si>
  <si>
    <t>EU-10</t>
  </si>
  <si>
    <t>EU-11</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</si>
  <si>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</si>
  <si>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</si>
  <si>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</si>
  <si>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</si>
  <si>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</si>
  <si>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</si>
  <si>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</si>
  <si>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</si>
  <si>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</si>
  <si>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</si>
  <si>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</si>
  <si>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</si>
  <si>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</si>
  <si>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</si>
  <si>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</si>
  <si>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</si>
  <si>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</si>
  <si>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</si>
  <si>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</si>
  <si>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</si>
  <si>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</si>
  <si>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</si>
  <si>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</si>
  <si>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</si>
  <si>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</si>
  <si>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</si>
  <si>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</si>
  <si>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</si>
  <si>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</si>
  <si>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</si>
  <si>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</si>
  <si>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</si>
  <si>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</si>
  <si>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</si>
  <si>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</si>
  <si>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</si>
  <si>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</si>
  <si>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</si>
  <si>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</si>
  <si>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</si>
  <si>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</si>
  <si>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</si>
  <si>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</si>
  <si>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</si>
  <si>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EU LIQ1 - Kvantitative oplysninger om likviditetsdækningsgrad</t>
  </si>
  <si>
    <t xml:space="preserve">Skema EU LIQ2: Net stable funding ratio </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</si>
  <si>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</si>
  <si>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</si>
  <si>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</si>
  <si>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</si>
  <si>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</si>
  <si>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</si>
  <si>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</si>
  <si>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</si>
  <si>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</si>
  <si>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</si>
  <si>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</si>
  <si>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</si>
  <si>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</si>
  <si>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</si>
  <si>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</si>
  <si>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</si>
  <si>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</si>
  <si>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</si>
  <si>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</si>
  <si>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</si>
  <si>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</si>
  <si>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</si>
  <si>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</si>
  <si>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</si>
  <si>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</si>
  <si>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</si>
  <si>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</si>
  <si>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</si>
  <si>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</si>
  <si>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</si>
  <si>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</si>
  <si>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</si>
  <si>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</si>
  <si>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</si>
  <si>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</si>
  <si>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</si>
  <si>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</si>
  <si>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</si>
  <si>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</si>
  <si>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</si>
  <si>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</si>
  <si>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EU LIQ2 - Net stable funding ratio </t>
  </si>
  <si>
    <t>Skema EU CQ1: Kreditkvalitet af eksponeringer med kreditlempelser</t>
  </si>
  <si>
    <t>Regnskabsmæssig bruttoværdi/nominel værdi af eksponeringer med kreditlempelser</t>
  </si>
  <si>
    <t>Sikkerhedsstillelser og finansielle garantier modtaget for eksponeringer med kreditlempelser</t>
  </si>
  <si>
    <t>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</si>
  <si>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</si>
  <si>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</si>
  <si>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</si>
  <si>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Heraf misligholdte</t>
  </si>
  <si>
    <t>Heraf værdiforringede</t>
  </si>
  <si>
    <t>Afgivne lånetilsagn</t>
  </si>
  <si>
    <t>Skema EU CQ3: Kreditkvalitet af ikkemisligholdte og misligholdte eksponeringer efter forfaldsdage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</si>
  <si>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</si>
  <si>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</si>
  <si>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</si>
  <si>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</si>
  <si>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</si>
  <si>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</si>
  <si>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</si>
  <si>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</si>
  <si>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</si>
  <si>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</si>
  <si>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t>Akkumuleret værdiforringelse</t>
  </si>
  <si>
    <t>Akkumulerede negative ændringer i dagsværdi på grund af kreditrisiko vedrørende misligholdte eksponeringer</t>
  </si>
  <si>
    <t>Heraf misligholdte eksponeringer</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</si>
  <si>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</si>
  <si>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</si>
  <si>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</si>
  <si>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</si>
  <si>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</si>
  <si>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</si>
  <si>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</si>
  <si>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</si>
  <si>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</si>
  <si>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</si>
  <si>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</si>
  <si>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</si>
  <si>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</si>
  <si>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</si>
  <si>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</si>
  <si>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</si>
  <si>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</si>
  <si>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</si>
  <si>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</si>
  <si>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</si>
  <si>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</si>
  <si>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</si>
  <si>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EU CC1 - Sammensætning af kapitalgrundlag</t>
  </si>
  <si>
    <t>EU OV1 - Oversigt over samlede risikoeksponeringer</t>
  </si>
  <si>
    <t>Ledelseserklæring</t>
  </si>
  <si>
    <t>LCR</t>
  </si>
  <si>
    <t>EU LR1 - LRSum - LRCom Oplysninger om gearingsgrad — fælles regler</t>
  </si>
  <si>
    <t>EU LR2 - LRCom - Opdeling af balanceførte eksponeringer (ekskl. derivater, SFT'er og ikke medregnede eksponeringer)</t>
  </si>
  <si>
    <t>EU LR3 - Kvantitative oplysninger om likviditetsdækningsgrad</t>
  </si>
  <si>
    <t>Jan Pedersen                                                              Alma Lund Høj</t>
  </si>
  <si>
    <t>Adm. Direktør                                                              Bankdirektør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</si>
  <si>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</si>
  <si>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</si>
  <si>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</si>
  <si>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CCA - Hovedtræk ved lovpligtige kapitalgrundlagsinstrumenter og nedskrivningsrelevante passivinstrumenter</t>
  </si>
  <si>
    <t>EU-CCyB1 — Geografisk fordeling af krediteksponeringer, der er relevante for beregningen af den kontracykliske kapitalbuffer</t>
  </si>
  <si>
    <t>EU-CCyB2 — Størrelsen af den institutspecifikke kontracykliske kapitalbuffer</t>
  </si>
  <si>
    <t>EU CQ3 - Kreditkvalitet af ikkemisligholdte og misligholdte eksponeringer efter forfaldsdage</t>
  </si>
  <si>
    <t>EU CQ5 - Kreditkvalitet af lån og forskud efter branche</t>
  </si>
  <si>
    <t>EU MR1 - Markedsrisiko i henhold til standardmetoden</t>
  </si>
  <si>
    <t xml:space="preserve">EU REM1 – Aflønning tildelt i løbet af regnskabsåret </t>
  </si>
  <si>
    <t>EU REM5 – Oplysninger om aflønning af medarbejdere, hvis arbejde har væsentlig indflydelse på instituttets risikoprofil (identificerede medarbejdere)</t>
  </si>
  <si>
    <t>EU INS1 – Forsikringsinteresser</t>
  </si>
  <si>
    <t>EU INS2 – Finansielle konglomerater — Oplysninger om kapitalgrundlag og kapitalprocent</t>
  </si>
  <si>
    <t>EU CC2 – Afstemning mellem lovbestemt kapitalgrundlag og balancen i de reviderede regnskaber</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</si>
  <si>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</si>
  <si>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</si>
  <si>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</si>
  <si>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</si>
  <si>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</si>
  <si>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EU CQ8 - Sikkerhedsstillelse opnået gennem overtagelse og fuldbyrdelsesprocesser – opdeling efter årgang</t>
  </si>
  <si>
    <t>EU CR10 – Specialiseret långivning og aktieeksponeringer i henhold til den forenklede risikovægtningsmetode</t>
  </si>
  <si>
    <t>EU CCR4 — IRB-metoden — modpartskreditrisikoeksponeringer efter eksponeringsklasse og PD-skala</t>
  </si>
  <si>
    <t>EU CCR6 – Eksponering for kreditderivater</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</si>
  <si>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</si>
  <si>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</si>
  <si>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</si>
  <si>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</si>
  <si>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</si>
  <si>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</si>
  <si>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</si>
  <si>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EU REM2 – Særlige betalinger til medarbejdere, hvis arbejde har væsentlig indflydelse på instituttets risikoprofil (identificerede medarbejdere)</t>
  </si>
  <si>
    <t xml:space="preserve">EU REM3 – Udskudt aflønning </t>
  </si>
  <si>
    <t>EU REM4 – Aflønning på 1 mio. EUR eller derover pr. regnskabsår</t>
  </si>
  <si>
    <t>IFRS9-FL - IFRS9 overgangsordning</t>
  </si>
  <si>
    <t>Alle beløb er angivet i 1000 kr.</t>
  </si>
  <si>
    <t>31.12.2021</t>
  </si>
  <si>
    <t>31.12.2020</t>
  </si>
  <si>
    <t>-</t>
  </si>
  <si>
    <t>Skema om væsentlige målekriterier</t>
  </si>
  <si>
    <t>Banken anser følgende skemaer som ikke relevante</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</si>
  <si>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</si>
  <si>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</si>
  <si>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</si>
  <si>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</si>
  <si>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</si>
  <si>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</si>
  <si>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</si>
  <si>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</si>
  <si>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</si>
  <si>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</si>
  <si>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</si>
  <si>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</si>
  <si>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</si>
  <si>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</si>
  <si>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</si>
  <si>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Anden sikkerhedsstillelse</t>
  </si>
  <si>
    <t xml:space="preserve">Skema EU REM1 – Aflønning tildelt i løbet af regnskabsåret </t>
  </si>
  <si>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</si>
  <si>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</si>
  <si>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</si>
  <si>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</si>
  <si>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</si>
  <si>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</si>
  <si>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</si>
  <si>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</si>
  <si>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</si>
  <si>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</si>
  <si>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</si>
  <si>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</si>
  <si>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</si>
  <si>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</si>
  <si>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</si>
  <si>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</si>
  <si>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</si>
  <si>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</si>
  <si>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</si>
  <si>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</si>
  <si>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</si>
  <si>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</si>
  <si>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</si>
  <si>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</si>
  <si>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</si>
  <si>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</si>
  <si>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</si>
  <si>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</si>
  <si>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REM5 – Oplysninger om aflønning af medarbejdere, hvis arbejde har væsentlig indflydelse på instituttets risikoprofil (identificerede medarbejdere)</t>
  </si>
  <si>
    <t xml:space="preserve">a </t>
  </si>
  <si>
    <t>Aflønning af ledelsesorgan</t>
  </si>
  <si>
    <t>Forretningsområder</t>
  </si>
  <si>
    <t>Ledelsesorganet i dets ledelsesfunktion</t>
  </si>
  <si>
    <t>Ledelsesorgan,   i alt</t>
  </si>
  <si>
    <t>Investerings-bankvirksomhed</t>
  </si>
  <si>
    <t>Detailbank-ydelser</t>
  </si>
  <si>
    <t>Forvaltning af aktiver</t>
  </si>
  <si>
    <t>Forretnings-funktioner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</si>
  <si>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</si>
  <si>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</si>
  <si>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</si>
  <si>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</si>
  <si>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</si>
  <si>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</si>
  <si>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</si>
  <si>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</si>
  <si>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</si>
  <si>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</si>
  <si>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</si>
  <si>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Andre skemaer</t>
  </si>
  <si>
    <t>Skema vedr. IFRS9-overgangsordning</t>
  </si>
  <si>
    <t>Tilgængelig kapital (beløb)</t>
  </si>
  <si>
    <t>Egentlig kernekapital (CET1)</t>
  </si>
  <si>
    <t>Egentlig kernekapital (CET1), som hvis overgangsordingen for IFRS9 eller tilsvarende forventede kapitaltab ikke var anvendt</t>
  </si>
  <si>
    <t>Kernekapital, som hvis overgangsordingen for IFRS9 eller tilsvarnede forventede kapitaltab ikke var anvendt</t>
  </si>
  <si>
    <t>Samlet kapitall, som hvis overgangsordingen for IFRS9 eller tilsvarnede forventede kapitaltab ikke var anvendt</t>
  </si>
  <si>
    <t>Risikovægtede aktiver (beløb)</t>
  </si>
  <si>
    <t>Samlede risikovægtede eksponeringer</t>
  </si>
  <si>
    <t>Samlede risikovægtede eksponeringer, som hvis overgangsordingen for IFRS9 eller tilsvarnede forventede kapitaltab ikke var anvendt</t>
  </si>
  <si>
    <t>Kernekapitalprocenter</t>
  </si>
  <si>
    <t>Egentlig kernekapital (i procent af de samlede risikokvægtede eksponeringer)</t>
  </si>
  <si>
    <t>Egentlig kernekapital (i procent af de samlede risikovægtede eksponeringer), som hvis overgangsordingen for IFRS9 eller tilsvarnede forventede kapitaltab ikke var anvendt</t>
  </si>
  <si>
    <t>Kernekapital (i procent af risikoeksponeringsbeløb)</t>
  </si>
  <si>
    <t>Kernekapital (i procent af risikoeksponeringsbeløb), som hvis overgangsordingen for IFRS9 eller tilsvarnede forventede kapitaltab ikke var anvendt</t>
  </si>
  <si>
    <t>Samlede kernekapital (i procent af risikoeksponeringsbeløb)</t>
  </si>
  <si>
    <t>Samlede kernekapital (i procent af risikoeksponeringsbeløb), som hvis overgangsordingen for IFRS9 eller tilsvarnede forventede kapitaltab ikke var anvendt</t>
  </si>
  <si>
    <t>Det samlede eksponeringsmål udtrykt ved gearingsgraden</t>
  </si>
  <si>
    <t>Gearingsgrad, som hvis overgangsordingen for IFRS9 eller tilsvarnede forventede kapitaltab ikke var anvendt</t>
  </si>
  <si>
    <t>Fane nr.</t>
  </si>
  <si>
    <t xml:space="preserve">Danske Andelskassers Bank A/S </t>
  </si>
  <si>
    <t>EU CCR5 - Sammensætning af sikkerhedsstillelse for modpartskreditrisikoeksponeringer</t>
  </si>
  <si>
    <t>Skema EU CCA: Hovedtræk ved lovpligtige kapitalgrundlagsinstrumenter og nedskrivningsrelevante passivinstrumenter</t>
  </si>
  <si>
    <t>Udsteder</t>
  </si>
  <si>
    <t>Nykredit</t>
  </si>
  <si>
    <t>Entydigt ID (f.eks. CUSIP-, ISIN- eller Bloomberg-ID for private investeringer)</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</si>
  <si>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</si>
  <si>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</si>
  <si>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</si>
  <si>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</si>
  <si>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</si>
  <si>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</si>
  <si>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</si>
  <si>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</si>
  <si>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</si>
  <si>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</si>
  <si>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</si>
  <si>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</si>
  <si>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</si>
  <si>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 xml:space="preserve">     Instrumenttype (typer angives for hver jurisdiktion)</t>
  </si>
  <si>
    <t>Additional tier 1 jf. EU forordning nr. 575/2013, artikel 52</t>
  </si>
  <si>
    <t>Tier 2 jf. EU forordning nr. 575/2013, artikel 63</t>
  </si>
  <si>
    <t>Beløb anerkendt i lovpligtig kapital eller nedskrivningsrelevante passiver (valuta i millioner pr. seneste indberetningsdato)</t>
  </si>
  <si>
    <t>Nominel værdi af instrumentet</t>
  </si>
  <si>
    <t>Emissionskurs</t>
  </si>
  <si>
    <t>Indfrielseskurs</t>
  </si>
  <si>
    <t>Regnskabsmæssig klassificering</t>
  </si>
  <si>
    <t>Egenkapital</t>
  </si>
  <si>
    <t>Forpligtelse - amortiseret kostpris</t>
  </si>
  <si>
    <t>Oprindelig udstedelsesdato</t>
  </si>
  <si>
    <t>Uamortisabelt eller dateret</t>
  </si>
  <si>
    <t>uamortisabelt</t>
  </si>
  <si>
    <t>dateret</t>
  </si>
  <si>
    <t xml:space="preserve">     Oprindelig forfaldsdato</t>
  </si>
  <si>
    <t>Udsteder-call med forbehold af forudgående myndighedsgodkendelse</t>
  </si>
  <si>
    <t xml:space="preserve">     Dato for call option, datoer for eventuelle calls og indfrielsesbeløb</t>
  </si>
  <si>
    <t xml:space="preserve">     Datoer for eventuelle efterfølgende calls</t>
  </si>
  <si>
    <t>Efterfølgende rentedage</t>
  </si>
  <si>
    <t>Kuponrente/udbytte</t>
  </si>
  <si>
    <t>Fast eller variabelt udbytte/fast eller variabel kuponrente</t>
  </si>
  <si>
    <t>Fast</t>
  </si>
  <si>
    <t>Kuponrente og tilknyttet indeks</t>
  </si>
  <si>
    <t xml:space="preserve">Fast 6,25% til call date </t>
  </si>
  <si>
    <t>Tilstedeværelse af "dividend stopper"</t>
  </si>
  <si>
    <t>Nej</t>
  </si>
  <si>
    <t xml:space="preserve">     Frit valg, delvist frit valg eller obligatorisk (med hensyn til tidspunkt)</t>
  </si>
  <si>
    <t>Frit valg</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</si>
  <si>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</si>
  <si>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</si>
  <si>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</si>
  <si>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</si>
  <si>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</si>
  <si>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</si>
  <si>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</si>
  <si>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</si>
  <si>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</si>
  <si>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</si>
  <si>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</si>
  <si>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</si>
  <si>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</si>
  <si>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</si>
  <si>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</si>
  <si>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Kernekapital under 5,125 %, kontraktbestemt metode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</si>
  <si>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</si>
  <si>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</si>
  <si>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</si>
  <si>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</si>
  <si>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</si>
  <si>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</si>
  <si>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</si>
  <si>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</si>
  <si>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</si>
  <si>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</si>
  <si>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</si>
  <si>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EU-34b</t>
  </si>
  <si>
    <t>Instrumentets prioritering ved almindelig insolvensbehandling</t>
  </si>
  <si>
    <t>Direktiv 2014/59/EU artikel 60 stk 1 b</t>
  </si>
  <si>
    <t>Direktiv 2014/59/EU artikel 60 stk 1 c</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</si>
  <si>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</si>
  <si>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</si>
  <si>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</si>
  <si>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</si>
  <si>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</si>
  <si>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</si>
  <si>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DK0030473343</t>
  </si>
  <si>
    <t>Individuelt</t>
  </si>
  <si>
    <t>DKK 262</t>
  </si>
  <si>
    <t>2025-12-15, 100 % af hovedstol</t>
  </si>
  <si>
    <t>herefter Cibor 6m + 6,451%</t>
  </si>
  <si>
    <t>DK0030489778</t>
  </si>
  <si>
    <t>DKK 105</t>
  </si>
  <si>
    <t>DK0030419569</t>
  </si>
  <si>
    <t>Variabel</t>
  </si>
  <si>
    <t>Variabel Cibo 6m (floor 0 %) + 5,5 %</t>
  </si>
  <si>
    <t>Nedskrivningsrelevante passiver jf. Lov om restrukturering og afvikling af visse finansielle virksomheder §13 stk 3</t>
  </si>
  <si>
    <t>Kontraktlig</t>
  </si>
  <si>
    <t>Lov om restrukturering og afvikling af visse finansielle virksomheder §13 stk 3</t>
  </si>
  <si>
    <t>DKK 100</t>
  </si>
  <si>
    <t>Fast 2,195%</t>
  </si>
  <si>
    <t>1000 kr</t>
  </si>
  <si>
    <t>Tilgængeligt kapitalgrundlag (beløb)</t>
  </si>
  <si>
    <t>31.12.2022</t>
  </si>
  <si>
    <t>Ikke Misligholdte eksponeringer med kreditlempelser</t>
  </si>
  <si>
    <t>Instituttets søjle III-oplysningsforpligtelser pr. den 31. december 2022 er udarbejdet i overensstemmelse med instituttets bestyrelsesgodkendte politik for oplysning af søjle III-information, som er baseret på Europa-Parlamentets og Rådets forordning 2019/876 af 20. maj 2019 og EU-Kommissionens implementerende regulering 2021/637 af 15. marts 2021 med senere ændringer. Politikken fastsætter instituttets interne kontroller og procedurer for yderligere søjle III-oplysningsforpligtelser og omfatter ansvarsfordeling såvel som fuldstændigheds- og dokumentationskrav.</t>
  </si>
  <si>
    <t>Skema EU CR1-A: Løbetid på eksponeringer</t>
  </si>
  <si>
    <t>Nettoeksponeringsværdi</t>
  </si>
  <si>
    <t>På anfordring</t>
  </si>
  <si>
    <t>&lt;= 1 år</t>
  </si>
  <si>
    <t>&gt; 1 år &lt;= 5 år</t>
  </si>
  <si>
    <t>&gt; 5 år</t>
  </si>
  <si>
    <t>Ingen fastsat løbetid</t>
  </si>
  <si>
    <t>EU CR1-A - Løbetid på eksponeringer</t>
  </si>
  <si>
    <t>0%</t>
  </si>
  <si>
    <t>DK0030505649</t>
  </si>
  <si>
    <t>Variabel Cibo 6m (floor 0 %) + 3,68 %</t>
  </si>
  <si>
    <t>Hammershøj, den 23. februar 2023</t>
  </si>
  <si>
    <t>Søjle III risikooplysninger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</si>
</sst>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_-;\-* #,##0_-;_-* &quot;-&quot;??_-;_-@_-"/>
    <numFmt numFmtId="167" formatCode="0.0%"/>
    <numFmt numFmtId="168" formatCode="yyyy/mm/dd;@"/>
    <numFmt numFmtId="169" formatCode="0.0000"/>
    <numFmt numFmtId="170" formatCode="#,##0_ ;\-#,##0\ "/>
  </numFmts>
  <fonts count="85" x14ac:knownFonts="1">
    <font>
      <sz val="11"/>
      <color theme="1"/>
      <name val="Calibri"/>
      <family val="2"/>
      <scheme val="minor"/>
    </font>
    <font>
      <b/>
      <sz val="11"/>
      <color theme="1"/>
      <name val="Calibri"/>
      <family val="2"/>
      <scheme val="minor"/>
    </font>
    <font>
      <sz val="11"/>
      <color theme="1"/>
      <name val="Source Sans Pro"/>
      <family val="2"/>
    </font>
    <font>
      <b/>
      <sz val="16"/>
      <name val="Arial"/>
      <family val="2"/>
    </font>
    <font>
      <b/>
      <sz val="12"/>
      <color theme="1"/>
      <name val="Arial"/>
      <family val="2"/>
    </font>
    <font>
      <u/>
      <sz val="11"/>
      <color rgb="FF008080"/>
      <name val="Calibri"/>
      <family val="2"/>
      <scheme val="minor"/>
    </font>
    <font>
      <sz val="10"/>
      <color theme="1"/>
      <name val="Arial"/>
      <family val="2"/>
    </font>
    <font>
      <b/>
      <sz val="10"/>
      <name val="Arial"/>
      <family val="2"/>
    </font>
    <font>
      <sz val="10"/>
      <name val="Arial"/>
      <family val="2"/>
    </font>
    <font>
      <sz val="8.5"/>
      <color theme="1"/>
      <name val="Segoe UI"/>
      <family val="2"/>
    </font>
    <font>
      <sz val="8"/>
      <color theme="1"/>
      <name val="Segoe UI"/>
      <family val="2"/>
    </font>
    <font>
      <u/>
      <sz val="10"/>
      <color rgb="FF008080"/>
      <name val="Arial"/>
      <family val="2"/>
    </font>
    <font>
      <i/>
      <sz val="10"/>
      <name val="Arial"/>
      <family val="2"/>
    </font>
    <font>
      <sz val="11"/>
      <name val="Source Sans Pro"/>
      <family val="2"/>
    </font>
    <font>
      <sz val="11"/>
      <color rgb="FFFF0000"/>
      <name val="Calibri"/>
      <family val="2"/>
      <scheme val="minor"/>
    </font>
    <font>
      <b/>
      <sz val="14"/>
      <color theme="1"/>
      <name val="Calibri"/>
      <family val="2"/>
      <scheme val="minor"/>
    </font>
    <font>
      <b/>
      <sz val="11"/>
      <name val="Calibri"/>
      <family val="2"/>
      <scheme val="minor"/>
    </font>
    <font>
      <sz val="11"/>
      <color rgb="FF000000"/>
      <name val="Calibri"/>
      <family val="2"/>
      <scheme val="minor"/>
    </font>
    <font>
      <b/>
      <sz val="9"/>
      <name val="Calibri"/>
      <family val="2"/>
      <scheme val="minor"/>
    </font>
    <font>
      <sz val="9"/>
      <name val="Calibri"/>
      <family val="2"/>
      <scheme val="minor"/>
    </font>
    <font>
      <sz val="9"/>
      <color theme="1"/>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0"/>
      <color rgb="FF000000"/>
      <name val="Arial"/>
      <family val="2"/>
    </font>
    <font>
      <b/>
      <sz val="10"/>
      <color rgb="FF000000"/>
      <name val="Arial"/>
      <family val="2"/>
    </font>
    <font>
      <sz val="10"/>
      <color rgb="FFFF0000"/>
      <name val="Arial"/>
      <family val="2"/>
    </font>
    <font>
      <b/>
      <sz val="10"/>
      <color theme="1"/>
      <name val="Arial"/>
      <family val="2"/>
    </font>
    <font>
      <b/>
      <sz val="11"/>
      <color theme="1"/>
      <name val="Source Sans Pro"/>
      <family val="2"/>
    </font>
    <font>
      <sz val="11"/>
      <color rgb="FFFF0000"/>
      <name val="Source Sans Pro"/>
      <family val="2"/>
    </font>
    <font>
      <u/>
      <sz val="10"/>
      <name val="Arial"/>
      <family val="2"/>
    </font>
    <font>
      <b/>
      <sz val="10"/>
      <name val="Calibri"/>
      <family val="2"/>
      <scheme val="minor"/>
    </font>
    <font>
      <sz val="12"/>
      <color theme="1"/>
      <name val="Calibri"/>
      <family val="2"/>
      <scheme val="minor"/>
    </font>
    <font>
      <i/>
      <sz val="8"/>
      <color theme="1"/>
      <name val="Segoe UI"/>
      <family val="2"/>
    </font>
    <font>
      <b/>
      <i/>
      <sz val="8.5"/>
      <color theme="1"/>
      <name val="Segoe UI"/>
      <family val="2"/>
    </font>
    <font>
      <i/>
      <sz val="11"/>
      <color theme="1"/>
      <name val="Calibri"/>
      <family val="2"/>
      <scheme val="minor"/>
    </font>
    <font>
      <sz val="11"/>
      <color rgb="FF000000"/>
      <name val="Segoe UI"/>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b/>
      <sz val="12"/>
      <name val="Arial"/>
      <family val="2"/>
    </font>
    <font>
      <b/>
      <sz val="14"/>
      <name val="Calibri"/>
      <family val="2"/>
      <scheme val="minor"/>
    </font>
    <font>
      <b/>
      <sz val="20"/>
      <name val="Arial"/>
      <family val="2"/>
    </font>
    <font>
      <sz val="11"/>
      <name val="Arial"/>
      <family val="2"/>
    </font>
    <font>
      <sz val="11"/>
      <name val="Calibri"/>
      <family val="2"/>
      <charset val="238"/>
      <scheme val="minor"/>
    </font>
    <font>
      <strike/>
      <sz val="11"/>
      <name val="Calibri"/>
      <family val="2"/>
      <scheme val="minor"/>
    </font>
    <font>
      <sz val="10"/>
      <name val="Calibri"/>
      <family val="2"/>
      <scheme val="minor"/>
    </font>
    <font>
      <b/>
      <sz val="12"/>
      <name val="Calibri"/>
      <family val="2"/>
      <scheme val="minor"/>
    </font>
    <font>
      <b/>
      <sz val="10"/>
      <color theme="1"/>
      <name val="Calibri"/>
      <family val="2"/>
      <scheme val="minor"/>
    </font>
    <font>
      <sz val="9"/>
      <name val="Arial"/>
      <family val="2"/>
    </font>
    <font>
      <sz val="10"/>
      <color rgb="FF00B050"/>
      <name val="Arial"/>
      <family val="2"/>
    </font>
    <font>
      <sz val="11"/>
      <color theme="1"/>
      <name val="Arial"/>
      <family val="2"/>
    </font>
    <font>
      <sz val="11"/>
      <color rgb="FF0070C0"/>
      <name val="Calibri"/>
      <family val="2"/>
      <scheme val="minor"/>
    </font>
    <font>
      <i/>
      <u/>
      <sz val="11"/>
      <name val="Calibri"/>
      <family val="2"/>
      <scheme val="minor"/>
    </font>
    <font>
      <sz val="11"/>
      <color indexed="10"/>
      <name val="Calibri"/>
      <family val="2"/>
      <scheme val="minor"/>
    </font>
    <font>
      <b/>
      <sz val="14"/>
      <color rgb="FF000000"/>
      <name val="Calibri"/>
      <family val="2"/>
      <scheme val="minor"/>
    </font>
    <font>
      <b/>
      <sz val="11"/>
      <color rgb="FFFF0000"/>
      <name val="Calibri"/>
      <family val="2"/>
      <scheme val="minor"/>
    </font>
    <font>
      <i/>
      <sz val="11"/>
      <color rgb="FF000000"/>
      <name val="Calibri"/>
      <family val="2"/>
      <scheme val="minor"/>
    </font>
    <font>
      <b/>
      <sz val="11"/>
      <color theme="1"/>
      <name val="Segoe UI"/>
      <family val="2"/>
    </font>
    <font>
      <i/>
      <sz val="11"/>
      <name val="Calibri"/>
      <family val="2"/>
      <scheme val="minor"/>
    </font>
    <font>
      <sz val="8.5"/>
      <color rgb="FF000000"/>
      <name val="Segoe UI"/>
      <family val="2"/>
    </font>
    <font>
      <b/>
      <i/>
      <sz val="8"/>
      <color theme="1"/>
      <name val="Segoe UI"/>
      <family val="2"/>
    </font>
    <font>
      <sz val="11"/>
      <color theme="1"/>
      <name val="Calibri"/>
      <family val="2"/>
      <scheme val="minor"/>
    </font>
    <font>
      <b/>
      <sz val="16"/>
      <color theme="1"/>
      <name val="Arial"/>
      <family val="2"/>
    </font>
    <font>
      <b/>
      <strike/>
      <sz val="11"/>
      <name val="Calibri"/>
      <family val="2"/>
      <scheme val="minor"/>
    </font>
    <font>
      <sz val="10"/>
      <color rgb="FF000000"/>
      <name val="Segoe UI"/>
      <family val="2"/>
    </font>
    <font>
      <i/>
      <sz val="10"/>
      <name val="Segoe UI"/>
      <family val="2"/>
    </font>
    <font>
      <sz val="10"/>
      <name val="Segoe UI"/>
      <family val="2"/>
    </font>
    <font>
      <sz val="10"/>
      <color theme="1"/>
      <name val="Segoe UI"/>
      <family val="2"/>
    </font>
    <font>
      <b/>
      <sz val="16"/>
      <name val="Source Sans Pro"/>
      <family val="2"/>
    </font>
    <font>
      <b/>
      <sz val="9.5"/>
      <color theme="1"/>
      <name val="Segoe UI"/>
      <family val="2"/>
    </font>
    <font>
      <sz val="9.5"/>
      <color theme="1"/>
      <name val="Segoe UI"/>
      <family val="2"/>
    </font>
    <font>
      <i/>
      <sz val="9.5"/>
      <color theme="1"/>
      <name val="Segoe UI"/>
      <family val="2"/>
    </font>
    <font>
      <b/>
      <sz val="14"/>
      <name val="Arial"/>
      <family val="2"/>
    </font>
    <font>
      <sz val="8"/>
      <color rgb="FF000000"/>
      <name val="Segoe UI"/>
      <family val="2"/>
    </font>
    <font>
      <b/>
      <sz val="10"/>
      <color rgb="FF2F5773"/>
      <name val="Calibri"/>
      <family val="2"/>
      <scheme val="minor"/>
    </font>
    <font>
      <b/>
      <i/>
      <sz val="1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0" tint="-0.499984740745262"/>
        <bgColor indexed="64"/>
      </patternFill>
    </fill>
    <fill>
      <patternFill patternType="solid">
        <fgColor theme="1" tint="0.49998474074526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13">
    <xf numFmtId="0" fontId="0" fillId="0" borderId="0"/>
    <xf numFmtId="0" fontId="8" fillId="0" borderId="0">
      <alignment vertical="center"/>
    </xf>
    <xf numFmtId="0" fontId="8" fillId="0" borderId="0"/>
    <xf numFmtId="0" fontId="8" fillId="0" borderId="0">
      <alignment vertical="center"/>
    </xf>
    <xf numFmtId="3" fontId="8" fillId="7" borderId="1" applyFont="0">
      <alignment horizontal="right" vertical="center"/>
      <protection locked="0"/>
    </xf>
    <xf numFmtId="0" fontId="48" fillId="0" borderId="0" applyNumberFormat="0" applyFill="0" applyBorder="0" applyAlignment="0" applyProtection="0"/>
    <xf numFmtId="0" fontId="50" fillId="11" borderId="30" applyNumberFormat="0" applyFill="0" applyBorder="0" applyAlignment="0" applyProtection="0">
      <alignment horizontal="left"/>
    </xf>
    <xf numFmtId="0" fontId="7" fillId="11" borderId="9" applyFont="0" applyBorder="0">
      <alignment horizontal="center" wrapText="1"/>
    </xf>
    <xf numFmtId="43" fontId="70" fillId="0" borderId="0" applyFont="0" applyFill="0" applyBorder="0" applyAlignment="0" applyProtection="0"/>
    <xf numFmtId="0" fontId="8" fillId="0" borderId="0"/>
    <xf numFmtId="0" fontId="8" fillId="0" borderId="0"/>
    <xf numFmtId="9" fontId="70" fillId="0" borderId="0" applyFont="0" applyFill="0" applyBorder="0" applyAlignment="0" applyProtection="0"/>
    <xf numFmtId="43" fontId="70" fillId="0" borderId="0" applyFont="0" applyFill="0" applyBorder="0" applyAlignment="0" applyProtection="0"/>
  </cellStyleXfs>
  <cellXfs count="667">
    <xf numFmtId="0" fontId="0" fillId="0" borderId="0" xfId="0"/>
    <xf numFmtId="0" fontId="2" fillId="0" borderId="0" xfId="0" applyFont="1"/>
    <xf numFmtId="3" fontId="0" fillId="0" borderId="0" xfId="0" applyNumberFormat="1"/>
    <xf numFmtId="0" fontId="1" fillId="0" borderId="0" xfId="0" applyFont="1"/>
    <xf numFmtId="0" fontId="0" fillId="0" borderId="0" xfId="0" applyAlignment="1">
      <alignment horizontal="right"/>
    </xf>
    <xf numFmtId="0" fontId="0" fillId="0" borderId="1" xfId="0" applyBorder="1"/>
    <xf numFmtId="0" fontId="3" fillId="0" borderId="0" xfId="0" applyFont="1"/>
    <xf numFmtId="0" fontId="4" fillId="0" borderId="0" xfId="0" applyFont="1"/>
    <xf numFmtId="0" fontId="5"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0" applyFont="1" applyBorder="1" applyAlignment="1">
      <alignment vertical="center"/>
    </xf>
    <xf numFmtId="0" fontId="3" fillId="0" borderId="0" xfId="1" applyFont="1">
      <alignment vertical="center"/>
    </xf>
    <xf numFmtId="0" fontId="0" fillId="0" borderId="0" xfId="0"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4" borderId="1" xfId="0" applyFont="1" applyFill="1" applyBorder="1" applyAlignment="1">
      <alignment vertical="center" wrapText="1"/>
    </xf>
    <xf numFmtId="0" fontId="11" fillId="4" borderId="1" xfId="0" applyFont="1" applyFill="1" applyBorder="1" applyAlignment="1">
      <alignmen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5" fillId="0" borderId="0" xfId="0" applyFont="1"/>
    <xf numFmtId="0" fontId="16" fillId="0" borderId="1" xfId="0" applyFont="1" applyBorder="1" applyAlignment="1">
      <alignment horizontal="center" vertical="center" wrapText="1"/>
    </xf>
    <xf numFmtId="0" fontId="21" fillId="0" borderId="0" xfId="0" applyFont="1" applyAlignment="1">
      <alignment vertical="center" wrapText="1"/>
    </xf>
    <xf numFmtId="0" fontId="22" fillId="0" borderId="7" xfId="0" applyFont="1" applyBorder="1" applyAlignment="1">
      <alignment vertical="center" wrapText="1"/>
    </xf>
    <xf numFmtId="0" fontId="0" fillId="0" borderId="1" xfId="0" applyBorder="1" applyAlignment="1">
      <alignment horizontal="center" vertical="center" wrapText="1"/>
    </xf>
    <xf numFmtId="0" fontId="1" fillId="0" borderId="4" xfId="0" applyFont="1" applyBorder="1" applyAlignment="1">
      <alignment vertical="center" wrapText="1"/>
    </xf>
    <xf numFmtId="0" fontId="21" fillId="0" borderId="8" xfId="0" applyFont="1" applyBorder="1" applyAlignment="1">
      <alignment vertical="center" wrapText="1"/>
    </xf>
    <xf numFmtId="0" fontId="1" fillId="5"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3" fontId="17" fillId="0" borderId="1" xfId="0" applyNumberFormat="1" applyFont="1" applyBorder="1" applyAlignment="1">
      <alignment horizontal="right" vertical="center" wrapText="1"/>
    </xf>
    <xf numFmtId="0" fontId="23" fillId="5" borderId="1" xfId="0" applyFont="1" applyFill="1" applyBorder="1" applyAlignment="1">
      <alignment horizontal="center" vertical="center" wrapText="1"/>
    </xf>
    <xf numFmtId="2"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17"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4" fillId="0" borderId="9" xfId="0" applyFont="1" applyBorder="1" applyAlignment="1">
      <alignment vertical="center" wrapText="1"/>
    </xf>
    <xf numFmtId="0" fontId="20" fillId="0" borderId="0" xfId="0" applyFont="1"/>
    <xf numFmtId="0" fontId="20" fillId="0" borderId="0" xfId="0" applyFont="1" applyAlignment="1">
      <alignment horizontal="right"/>
    </xf>
    <xf numFmtId="164" fontId="17" fillId="0" borderId="1" xfId="0" applyNumberFormat="1" applyFont="1" applyBorder="1" applyAlignment="1">
      <alignment horizontal="right" vertical="center" wrapText="1"/>
    </xf>
    <xf numFmtId="165" fontId="17" fillId="0" borderId="1" xfId="0" applyNumberFormat="1" applyFont="1" applyBorder="1" applyAlignment="1">
      <alignment horizontal="right" vertical="center" wrapText="1"/>
    </xf>
    <xf numFmtId="164" fontId="0" fillId="0" borderId="1" xfId="0" applyNumberFormat="1" applyBorder="1" applyAlignment="1">
      <alignment horizontal="right" vertical="center" wrapText="1"/>
    </xf>
    <xf numFmtId="0" fontId="19" fillId="0" borderId="0" xfId="0" applyFont="1"/>
    <xf numFmtId="0" fontId="16" fillId="0" borderId="0" xfId="0" applyFont="1"/>
    <xf numFmtId="0" fontId="24" fillId="0" borderId="0" xfId="0" applyFont="1"/>
    <xf numFmtId="0" fontId="24" fillId="0" borderId="1" xfId="0" applyFont="1" applyBorder="1" applyAlignment="1">
      <alignment horizontal="left" vertical="center" wrapText="1" indent="1"/>
    </xf>
    <xf numFmtId="0" fontId="16" fillId="0" borderId="1" xfId="0" applyFont="1" applyBorder="1" applyAlignment="1">
      <alignment vertical="center" wrapText="1"/>
    </xf>
    <xf numFmtId="3" fontId="24" fillId="0" borderId="1" xfId="0" applyNumberFormat="1" applyFont="1" applyBorder="1" applyAlignment="1">
      <alignment vertical="center" wrapText="1"/>
    </xf>
    <xf numFmtId="3" fontId="24" fillId="6" borderId="1" xfId="0" applyNumberFormat="1" applyFont="1" applyFill="1" applyBorder="1" applyAlignment="1">
      <alignment vertical="center" wrapText="1"/>
    </xf>
    <xf numFmtId="3" fontId="16" fillId="0" borderId="1" xfId="0" applyNumberFormat="1" applyFont="1" applyBorder="1" applyAlignment="1">
      <alignment vertical="center" wrapText="1"/>
    </xf>
    <xf numFmtId="3" fontId="24" fillId="0" borderId="1" xfId="4" applyFont="1" applyFill="1" applyAlignment="1">
      <alignment horizontal="center" vertical="center"/>
      <protection locked="0"/>
    </xf>
    <xf numFmtId="0" fontId="24" fillId="0" borderId="1" xfId="0" applyFont="1" applyBorder="1" applyAlignment="1">
      <alignment horizontal="center" vertical="center" wrapText="1"/>
    </xf>
    <xf numFmtId="0" fontId="0" fillId="0" borderId="0" xfId="0" applyAlignment="1">
      <alignment horizontal="center"/>
    </xf>
    <xf numFmtId="0" fontId="19" fillId="0" borderId="1"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vertical="center"/>
    </xf>
    <xf numFmtId="0" fontId="19"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justify" vertical="center"/>
    </xf>
    <xf numFmtId="0" fontId="18" fillId="0" borderId="1" xfId="0" applyFont="1" applyBorder="1" applyAlignment="1">
      <alignment vertical="center"/>
    </xf>
    <xf numFmtId="0" fontId="18" fillId="0" borderId="1" xfId="0" applyFont="1" applyBorder="1" applyAlignment="1">
      <alignment vertical="center" wrapText="1"/>
    </xf>
    <xf numFmtId="0" fontId="19"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9" fillId="0" borderId="1" xfId="0" applyFont="1" applyBorder="1" applyAlignment="1">
      <alignment horizontal="left" vertical="center" wrapText="1" indent="1"/>
    </xf>
    <xf numFmtId="0" fontId="28" fillId="0" borderId="0" xfId="0" applyFont="1" applyAlignment="1">
      <alignment vertical="center"/>
    </xf>
    <xf numFmtId="0" fontId="29" fillId="0" borderId="0" xfId="0" applyFont="1" applyAlignment="1">
      <alignment vertical="center"/>
    </xf>
    <xf numFmtId="164" fontId="19" fillId="0" borderId="1"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6" fillId="0" borderId="0" xfId="0" applyFont="1"/>
    <xf numFmtId="0" fontId="6" fillId="0" borderId="1" xfId="0" applyFont="1" applyBorder="1" applyAlignment="1">
      <alignment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0" fillId="5" borderId="1" xfId="0" applyFont="1" applyFill="1" applyBorder="1" applyAlignment="1">
      <alignment vertical="center"/>
    </xf>
    <xf numFmtId="0" fontId="6" fillId="0" borderId="1" xfId="0" applyFont="1" applyBorder="1" applyAlignment="1">
      <alignment horizontal="center" wrapText="1"/>
    </xf>
    <xf numFmtId="0" fontId="30" fillId="0" borderId="1" xfId="0" applyFont="1" applyBorder="1" applyAlignment="1">
      <alignment horizontal="left" vertical="center" wrapText="1" indent="3"/>
    </xf>
    <xf numFmtId="0" fontId="30" fillId="0" borderId="1" xfId="0" applyFont="1" applyBorder="1" applyAlignment="1">
      <alignment vertical="center"/>
    </xf>
    <xf numFmtId="0" fontId="31" fillId="0" borderId="1" xfId="0" applyFont="1" applyBorder="1" applyAlignment="1">
      <alignment vertical="center" wrapText="1"/>
    </xf>
    <xf numFmtId="0" fontId="30" fillId="0" borderId="1" xfId="0" applyFont="1" applyBorder="1" applyAlignment="1">
      <alignment horizontal="left" vertical="center" wrapText="1" indent="2"/>
    </xf>
    <xf numFmtId="0" fontId="33" fillId="0" borderId="1" xfId="0" applyFont="1" applyBorder="1" applyAlignment="1">
      <alignment vertical="center" wrapText="1"/>
    </xf>
    <xf numFmtId="0" fontId="3" fillId="0" borderId="0" xfId="0" applyFont="1" applyAlignment="1">
      <alignment vertical="center"/>
    </xf>
    <xf numFmtId="0" fontId="6" fillId="0" borderId="0" xfId="0" applyFont="1" applyAlignment="1">
      <alignment vertical="center" wrapText="1"/>
    </xf>
    <xf numFmtId="0" fontId="8" fillId="0" borderId="1" xfId="0" applyFont="1" applyBorder="1" applyAlignment="1">
      <alignment horizontal="right" vertical="center" wrapText="1"/>
    </xf>
    <xf numFmtId="0" fontId="36" fillId="0" borderId="1" xfId="0" applyFont="1" applyBorder="1" applyAlignment="1">
      <alignment vertical="center" wrapText="1"/>
    </xf>
    <xf numFmtId="0" fontId="7" fillId="0" borderId="1" xfId="0" applyFont="1" applyBorder="1" applyAlignment="1">
      <alignment vertical="center" wrapText="1"/>
    </xf>
    <xf numFmtId="0" fontId="37" fillId="0" borderId="0" xfId="0" applyFont="1" applyAlignment="1">
      <alignment vertical="center"/>
    </xf>
    <xf numFmtId="0" fontId="38" fillId="0" borderId="0" xfId="0" applyFont="1" applyAlignment="1">
      <alignment vertical="center"/>
    </xf>
    <xf numFmtId="0" fontId="38" fillId="0" borderId="0" xfId="0" applyFont="1"/>
    <xf numFmtId="0" fontId="38" fillId="0" borderId="0" xfId="0" applyFont="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vertical="center" wrapText="1"/>
    </xf>
    <xf numFmtId="0" fontId="9" fillId="8" borderId="24" xfId="0" applyFont="1" applyFill="1" applyBorder="1" applyAlignment="1">
      <alignment horizontal="center" vertical="center" wrapText="1"/>
    </xf>
    <xf numFmtId="0" fontId="9" fillId="0" borderId="12" xfId="0" applyFont="1" applyBorder="1" applyAlignment="1">
      <alignment vertical="center" wrapText="1"/>
    </xf>
    <xf numFmtId="0" fontId="9" fillId="8" borderId="25" xfId="0" applyFont="1" applyFill="1" applyBorder="1" applyAlignment="1">
      <alignment vertical="center" wrapText="1"/>
    </xf>
    <xf numFmtId="0" fontId="9" fillId="8" borderId="24" xfId="0" applyFont="1" applyFill="1" applyBorder="1" applyAlignment="1">
      <alignment vertical="center" wrapText="1"/>
    </xf>
    <xf numFmtId="0" fontId="9" fillId="0" borderId="27"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9" fillId="0" borderId="25" xfId="0" applyFont="1" applyBorder="1" applyAlignment="1">
      <alignment vertical="center" wrapText="1"/>
    </xf>
    <xf numFmtId="49" fontId="39" fillId="3" borderId="28" xfId="0" applyNumberFormat="1" applyFont="1" applyFill="1" applyBorder="1" applyAlignment="1">
      <alignment horizontal="center" vertical="center" wrapText="1"/>
    </xf>
    <xf numFmtId="0" fontId="39" fillId="3" borderId="25" xfId="0" applyFont="1" applyFill="1" applyBorder="1" applyAlignment="1">
      <alignment horizontal="left" vertical="center" wrapText="1" indent="1"/>
    </xf>
    <xf numFmtId="0" fontId="39" fillId="3" borderId="25" xfId="0" applyFont="1" applyFill="1" applyBorder="1" applyAlignment="1">
      <alignment vertical="center" wrapText="1"/>
    </xf>
    <xf numFmtId="49" fontId="9" fillId="0" borderId="28" xfId="0" applyNumberFormat="1" applyFont="1" applyBorder="1" applyAlignment="1">
      <alignment horizontal="center" vertical="center" wrapText="1"/>
    </xf>
    <xf numFmtId="0" fontId="40" fillId="0" borderId="25" xfId="0" applyFont="1" applyBorder="1" applyAlignment="1">
      <alignment vertical="center" wrapText="1"/>
    </xf>
    <xf numFmtId="49" fontId="40" fillId="0" borderId="28" xfId="0" applyNumberFormat="1" applyFont="1" applyBorder="1" applyAlignment="1">
      <alignment horizontal="center" vertical="center" wrapText="1"/>
    </xf>
    <xf numFmtId="3" fontId="0" fillId="0" borderId="0" xfId="0" applyNumberFormat="1" applyFont="1" applyAlignment="1">
      <alignment horizontal="right"/>
    </xf>
    <xf numFmtId="3" fontId="10" fillId="3" borderId="25" xfId="0" applyNumberFormat="1" applyFont="1" applyFill="1" applyBorder="1" applyAlignment="1">
      <alignment vertical="center"/>
    </xf>
    <xf numFmtId="3" fontId="0" fillId="0" borderId="0" xfId="0" applyNumberFormat="1" applyFont="1" applyAlignment="1"/>
    <xf numFmtId="0" fontId="42" fillId="0" borderId="0" xfId="0" applyFont="1" applyAlignment="1">
      <alignment vertical="center"/>
    </xf>
    <xf numFmtId="0" fontId="43" fillId="0" borderId="0" xfId="0" applyFont="1" applyAlignment="1">
      <alignment horizontal="left"/>
    </xf>
    <xf numFmtId="0" fontId="44" fillId="0" borderId="0" xfId="0" applyFont="1"/>
    <xf numFmtId="0" fontId="42" fillId="0" borderId="0" xfId="0" applyFont="1" applyAlignment="1">
      <alignment vertical="center" wrapText="1"/>
    </xf>
    <xf numFmtId="0" fontId="45" fillId="8" borderId="5" xfId="0" applyFont="1" applyFill="1" applyBorder="1" applyAlignment="1">
      <alignment horizontal="center" vertical="center" wrapText="1"/>
    </xf>
    <xf numFmtId="0" fontId="45" fillId="8" borderId="29" xfId="0" applyFont="1" applyFill="1" applyBorder="1" applyAlignment="1">
      <alignment horizontal="center" vertical="center" wrapText="1"/>
    </xf>
    <xf numFmtId="0" fontId="45" fillId="8" borderId="3" xfId="0" applyFont="1" applyFill="1" applyBorder="1" applyAlignment="1">
      <alignment vertical="center" wrapText="1"/>
    </xf>
    <xf numFmtId="0" fontId="45" fillId="8" borderId="10"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30" xfId="0" applyFont="1" applyFill="1" applyBorder="1" applyAlignment="1">
      <alignment horizontal="center" vertical="center" wrapText="1"/>
    </xf>
    <xf numFmtId="0" fontId="45" fillId="8" borderId="10"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31"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9" xfId="0" applyFont="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wrapText="1"/>
    </xf>
    <xf numFmtId="9" fontId="1" fillId="0" borderId="10"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0" fillId="0" borderId="10" xfId="0" applyBorder="1" applyAlignment="1">
      <alignment horizontal="center" vertical="center"/>
    </xf>
    <xf numFmtId="0" fontId="24" fillId="0" borderId="10" xfId="0" applyFont="1" applyBorder="1" applyAlignment="1">
      <alignment horizontal="center" vertical="center"/>
    </xf>
    <xf numFmtId="0" fontId="46" fillId="0" borderId="1" xfId="0" applyFont="1" applyBorder="1" applyAlignment="1">
      <alignment horizontal="center" vertical="center" wrapText="1"/>
    </xf>
    <xf numFmtId="0" fontId="0" fillId="0" borderId="1" xfId="0" applyBorder="1" applyAlignment="1">
      <alignment vertical="center" wrapText="1"/>
    </xf>
    <xf numFmtId="0" fontId="24" fillId="0" borderId="1" xfId="0" applyFont="1" applyBorder="1" applyAlignment="1">
      <alignment horizontal="left" vertical="center" wrapText="1"/>
    </xf>
    <xf numFmtId="0" fontId="47" fillId="0" borderId="1" xfId="0" applyFont="1" applyBorder="1" applyAlignment="1">
      <alignment horizontal="center" vertical="center" wrapText="1"/>
    </xf>
    <xf numFmtId="0" fontId="47" fillId="0" borderId="1" xfId="0" applyFont="1" applyBorder="1" applyAlignment="1">
      <alignment vertical="center" wrapText="1"/>
    </xf>
    <xf numFmtId="0" fontId="0" fillId="0" borderId="1" xfId="0" applyBorder="1" applyAlignment="1">
      <alignment horizontal="center" vertical="center"/>
    </xf>
    <xf numFmtId="0" fontId="8" fillId="0" borderId="0" xfId="1">
      <alignment vertical="center"/>
    </xf>
    <xf numFmtId="0" fontId="49" fillId="0" borderId="0" xfId="5" applyFont="1" applyFill="1" applyBorder="1" applyAlignment="1">
      <alignment horizontal="left" vertical="center"/>
    </xf>
    <xf numFmtId="0" fontId="50" fillId="0" borderId="0" xfId="6" applyFill="1" applyBorder="1" applyAlignment="1">
      <alignment vertical="center"/>
    </xf>
    <xf numFmtId="0" fontId="51" fillId="0" borderId="0" xfId="3" applyFont="1">
      <alignment vertical="center"/>
    </xf>
    <xf numFmtId="0" fontId="48" fillId="0" borderId="0" xfId="5" applyFill="1" applyBorder="1" applyAlignment="1">
      <alignment vertical="center"/>
    </xf>
    <xf numFmtId="0" fontId="48" fillId="0" borderId="0" xfId="5" applyFill="1" applyBorder="1" applyAlignment="1">
      <alignment horizontal="left" vertical="center"/>
    </xf>
    <xf numFmtId="0" fontId="16" fillId="0" borderId="0" xfId="5" applyFont="1" applyFill="1" applyBorder="1" applyAlignment="1">
      <alignment vertical="center"/>
    </xf>
    <xf numFmtId="0" fontId="24" fillId="0" borderId="0" xfId="1" applyFont="1">
      <alignment vertical="center"/>
    </xf>
    <xf numFmtId="0" fontId="16" fillId="8" borderId="2" xfId="3" applyFont="1" applyFill="1" applyBorder="1" applyAlignment="1">
      <alignment horizontal="center" vertical="center" wrapText="1"/>
    </xf>
    <xf numFmtId="0" fontId="16" fillId="0" borderId="1" xfId="7" applyFont="1" applyFill="1" applyBorder="1" applyAlignment="1">
      <alignment horizontal="center" vertical="center" wrapText="1"/>
    </xf>
    <xf numFmtId="0" fontId="16" fillId="8" borderId="8" xfId="3" applyFont="1" applyFill="1" applyBorder="1" applyAlignment="1">
      <alignment horizontal="center" vertical="center" wrapText="1"/>
    </xf>
    <xf numFmtId="0" fontId="24" fillId="0" borderId="0" xfId="3" applyFont="1">
      <alignment vertical="center"/>
    </xf>
    <xf numFmtId="0" fontId="24"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5" xfId="3" applyFont="1" applyBorder="1" applyAlignment="1">
      <alignment horizontal="left" vertical="center" wrapText="1" indent="1"/>
    </xf>
    <xf numFmtId="3" fontId="24" fillId="10" borderId="1" xfId="4" applyFont="1" applyFill="1" applyAlignment="1">
      <alignment horizontal="center" vertical="center"/>
      <protection locked="0"/>
    </xf>
    <xf numFmtId="3" fontId="24" fillId="10" borderId="10" xfId="4" applyFont="1" applyFill="1" applyBorder="1" applyAlignment="1">
      <alignment horizontal="center" vertical="center"/>
      <protection locked="0"/>
    </xf>
    <xf numFmtId="0" fontId="24" fillId="0" borderId="10" xfId="3" applyFont="1" applyBorder="1" applyAlignment="1">
      <alignment horizontal="left" vertical="center" wrapText="1" indent="2"/>
    </xf>
    <xf numFmtId="3" fontId="24" fillId="0" borderId="10" xfId="4" applyFont="1" applyFill="1" applyBorder="1" applyAlignment="1">
      <alignment horizontal="center" vertical="center"/>
      <protection locked="0"/>
    </xf>
    <xf numFmtId="0" fontId="24" fillId="0" borderId="32" xfId="3" applyFont="1" applyBorder="1" applyAlignment="1">
      <alignment horizontal="left" vertical="center" wrapText="1" indent="3"/>
    </xf>
    <xf numFmtId="0" fontId="52" fillId="0" borderId="32" xfId="3" applyFont="1" applyBorder="1" applyAlignment="1">
      <alignment horizontal="left" vertical="center" wrapText="1" indent="3"/>
    </xf>
    <xf numFmtId="3" fontId="53" fillId="10" borderId="1" xfId="4" applyFont="1" applyFill="1" applyAlignment="1">
      <alignment horizontal="center" vertical="center"/>
      <protection locked="0"/>
    </xf>
    <xf numFmtId="3" fontId="53" fillId="10" borderId="10" xfId="4" applyFont="1" applyFill="1" applyBorder="1" applyAlignment="1">
      <alignment horizontal="center" vertical="center"/>
      <protection locked="0"/>
    </xf>
    <xf numFmtId="0" fontId="49" fillId="0" borderId="0" xfId="5" applyFont="1" applyFill="1" applyBorder="1" applyAlignment="1">
      <alignment horizontal="left" vertical="center" indent="1"/>
    </xf>
    <xf numFmtId="0" fontId="54" fillId="0" borderId="0" xfId="3" applyFont="1">
      <alignment vertical="center"/>
    </xf>
    <xf numFmtId="0" fontId="55" fillId="0" borderId="0" xfId="5" applyFont="1" applyFill="1" applyBorder="1" applyAlignment="1">
      <alignment vertical="center" wrapText="1"/>
    </xf>
    <xf numFmtId="0" fontId="37" fillId="0" borderId="1" xfId="7" applyFont="1" applyFill="1" applyBorder="1" applyAlignment="1">
      <alignment horizontal="center" vertical="center" wrapText="1"/>
    </xf>
    <xf numFmtId="0" fontId="37" fillId="0" borderId="1" xfId="7" applyFont="1" applyFill="1" applyBorder="1" applyAlignment="1">
      <alignment vertical="center" wrapText="1"/>
    </xf>
    <xf numFmtId="0" fontId="16" fillId="0" borderId="1" xfId="3" applyFont="1" applyBorder="1" applyAlignment="1">
      <alignment horizontal="left" vertical="center" wrapText="1" indent="1"/>
    </xf>
    <xf numFmtId="3" fontId="18" fillId="0" borderId="1" xfId="4" applyFont="1" applyFill="1" applyAlignment="1">
      <alignment horizontal="center" vertical="center"/>
      <protection locked="0"/>
    </xf>
    <xf numFmtId="3" fontId="57" fillId="0" borderId="0" xfId="4" applyFont="1" applyFill="1" applyBorder="1" applyAlignment="1">
      <alignment horizontal="center" vertical="center"/>
      <protection locked="0"/>
    </xf>
    <xf numFmtId="0" fontId="51" fillId="0" borderId="33" xfId="3" quotePrefix="1" applyFont="1" applyBorder="1" applyAlignment="1">
      <alignment horizontal="center" vertical="center"/>
    </xf>
    <xf numFmtId="0" fontId="8" fillId="0" borderId="0" xfId="1" applyAlignment="1">
      <alignment vertical="center" wrapText="1"/>
    </xf>
    <xf numFmtId="0" fontId="58" fillId="0" borderId="0" xfId="1" applyFont="1" applyAlignment="1">
      <alignment vertical="top"/>
    </xf>
    <xf numFmtId="0" fontId="59" fillId="0" borderId="0" xfId="0" applyFont="1" applyAlignment="1">
      <alignment vertical="top"/>
    </xf>
    <xf numFmtId="0" fontId="8" fillId="0" borderId="0" xfId="1" applyAlignment="1">
      <alignment vertical="top" wrapText="1"/>
    </xf>
    <xf numFmtId="0" fontId="51" fillId="0" borderId="0" xfId="3" quotePrefix="1" applyFont="1" applyAlignment="1">
      <alignment horizontal="right" vertical="center"/>
    </xf>
    <xf numFmtId="0" fontId="24" fillId="0" borderId="0" xfId="3" quotePrefix="1" applyFont="1" applyAlignment="1">
      <alignment horizontal="right" vertical="center"/>
    </xf>
    <xf numFmtId="0" fontId="24" fillId="0" borderId="0" xfId="3" applyFont="1" applyAlignment="1">
      <alignment horizontal="left" vertical="center" wrapText="1" indent="1"/>
    </xf>
    <xf numFmtId="0" fontId="24" fillId="0" borderId="0" xfId="1" applyFont="1" applyAlignment="1">
      <alignment horizontal="left" vertical="center" wrapText="1" indent="1"/>
    </xf>
    <xf numFmtId="0" fontId="24" fillId="0" borderId="2" xfId="1" applyFont="1" applyBorder="1">
      <alignment vertical="center"/>
    </xf>
    <xf numFmtId="0" fontId="16" fillId="0" borderId="2" xfId="7" applyFont="1" applyFill="1" applyBorder="1" applyAlignment="1">
      <alignment horizontal="center" vertical="center" wrapText="1"/>
    </xf>
    <xf numFmtId="0" fontId="16" fillId="0" borderId="29" xfId="3" applyFont="1" applyBorder="1" applyAlignment="1">
      <alignment horizontal="left" vertical="center" wrapText="1" indent="1"/>
    </xf>
    <xf numFmtId="0" fontId="24" fillId="0" borderId="3" xfId="3" applyFont="1" applyBorder="1" applyAlignment="1">
      <alignment horizontal="left" vertical="center" wrapText="1" indent="2"/>
    </xf>
    <xf numFmtId="0" fontId="24" fillId="0" borderId="33" xfId="3" applyFont="1" applyBorder="1" applyAlignment="1">
      <alignment horizontal="left" vertical="center" wrapText="1" indent="3"/>
    </xf>
    <xf numFmtId="0" fontId="52" fillId="0" borderId="33" xfId="3" applyFont="1" applyBorder="1" applyAlignment="1">
      <alignment horizontal="left" vertical="center" wrapText="1" indent="3"/>
    </xf>
    <xf numFmtId="0" fontId="1" fillId="0" borderId="0" xfId="0" applyFont="1" applyAlignment="1">
      <alignment horizontal="center" vertical="center" wrapText="1"/>
    </xf>
    <xf numFmtId="0" fontId="0" fillId="0" borderId="0" xfId="0"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60" fillId="0" borderId="0" xfId="0" applyFont="1" applyAlignment="1">
      <alignment horizontal="left" vertical="center"/>
    </xf>
    <xf numFmtId="49" fontId="24" fillId="0" borderId="1" xfId="2" applyNumberFormat="1" applyFont="1" applyBorder="1" applyAlignment="1">
      <alignment horizontal="center" vertical="center" wrapText="1"/>
    </xf>
    <xf numFmtId="49" fontId="24" fillId="0" borderId="1" xfId="2" quotePrefix="1" applyNumberFormat="1"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2" applyFont="1" applyBorder="1" applyAlignment="1">
      <alignment horizontal="left" vertical="center" wrapText="1"/>
    </xf>
    <xf numFmtId="0" fontId="24" fillId="0" borderId="1" xfId="2" applyFont="1" applyBorder="1" applyAlignment="1">
      <alignment vertical="center" wrapText="1"/>
    </xf>
    <xf numFmtId="0" fontId="61" fillId="0" borderId="1" xfId="2" applyFont="1" applyBorder="1" applyAlignment="1">
      <alignment horizontal="left" vertical="center" wrapText="1" indent="2"/>
    </xf>
    <xf numFmtId="0" fontId="24" fillId="2" borderId="1" xfId="2" applyFont="1" applyFill="1" applyBorder="1" applyAlignment="1">
      <alignment horizontal="center" vertical="center" wrapText="1"/>
    </xf>
    <xf numFmtId="0" fontId="24" fillId="2" borderId="1" xfId="2" applyFont="1" applyFill="1" applyBorder="1" applyAlignment="1">
      <alignment wrapText="1"/>
    </xf>
    <xf numFmtId="0" fontId="62" fillId="0" borderId="1" xfId="2" applyFont="1" applyBorder="1"/>
    <xf numFmtId="0" fontId="24" fillId="0" borderId="1" xfId="2" applyFont="1" applyBorder="1"/>
    <xf numFmtId="0" fontId="24" fillId="2" borderId="1" xfId="2" applyFont="1" applyFill="1" applyBorder="1"/>
    <xf numFmtId="0" fontId="24" fillId="0" borderId="1" xfId="2" quotePrefix="1" applyFont="1" applyBorder="1" applyAlignment="1">
      <alignment horizontal="center" vertical="center" wrapText="1"/>
    </xf>
    <xf numFmtId="0" fontId="63" fillId="0" borderId="0" xfId="0" applyFont="1"/>
    <xf numFmtId="0" fontId="63" fillId="0" borderId="0" xfId="0" applyFont="1" applyAlignment="1">
      <alignment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7" fillId="0" borderId="2" xfId="0" applyFont="1" applyBorder="1" applyAlignment="1">
      <alignment horizontal="center" vertical="center" wrapText="1"/>
    </xf>
    <xf numFmtId="0" fontId="24" fillId="0" borderId="1" xfId="0" quotePrefix="1" applyFont="1" applyBorder="1"/>
    <xf numFmtId="0" fontId="64" fillId="0" borderId="0" xfId="0" applyFont="1"/>
    <xf numFmtId="0" fontId="14" fillId="0" borderId="0" xfId="0" applyFont="1"/>
    <xf numFmtId="0" fontId="0" fillId="0" borderId="1" xfId="0" quotePrefix="1" applyBorder="1" applyAlignment="1">
      <alignment wrapText="1"/>
    </xf>
    <xf numFmtId="0" fontId="24" fillId="0" borderId="1" xfId="0" quotePrefix="1" applyFont="1" applyBorder="1" applyAlignment="1">
      <alignment wrapText="1"/>
    </xf>
    <xf numFmtId="0" fontId="0" fillId="0" borderId="1" xfId="0" quotePrefix="1" applyBorder="1"/>
    <xf numFmtId="0" fontId="23" fillId="0" borderId="1" xfId="0" applyFont="1" applyBorder="1" applyAlignment="1">
      <alignment vertical="center" wrapText="1"/>
    </xf>
    <xf numFmtId="0" fontId="0" fillId="0" borderId="7" xfId="0" applyBorder="1"/>
    <xf numFmtId="0" fontId="24" fillId="0" borderId="1" xfId="0" applyFont="1" applyBorder="1" applyAlignment="1">
      <alignment horizontal="center" vertical="center"/>
    </xf>
    <xf numFmtId="0" fontId="24" fillId="3" borderId="1" xfId="0" applyFont="1" applyFill="1" applyBorder="1" applyAlignment="1">
      <alignment horizontal="center" vertical="center" wrapText="1"/>
    </xf>
    <xf numFmtId="0" fontId="24" fillId="0" borderId="1" xfId="1" applyFont="1" applyBorder="1" applyAlignment="1">
      <alignment vertical="center" wrapText="1"/>
    </xf>
    <xf numFmtId="0" fontId="24" fillId="2" borderId="1" xfId="0" applyFont="1" applyFill="1" applyBorder="1" applyAlignment="1">
      <alignment horizontal="center"/>
    </xf>
    <xf numFmtId="0" fontId="24" fillId="2" borderId="1" xfId="0" quotePrefix="1" applyFont="1" applyFill="1" applyBorder="1" applyAlignment="1">
      <alignment wrapText="1"/>
    </xf>
    <xf numFmtId="0" fontId="0" fillId="2" borderId="1" xfId="0" quotePrefix="1" applyFill="1" applyBorder="1" applyAlignment="1">
      <alignment wrapText="1"/>
    </xf>
    <xf numFmtId="0" fontId="17" fillId="3" borderId="1" xfId="0" applyFont="1" applyFill="1" applyBorder="1" applyAlignment="1">
      <alignment vertical="center" wrapText="1"/>
    </xf>
    <xf numFmtId="0" fontId="24" fillId="0" borderId="1" xfId="0" applyFont="1" applyBorder="1" applyAlignment="1">
      <alignment horizontal="justify" vertical="top"/>
    </xf>
    <xf numFmtId="0" fontId="24" fillId="0" borderId="1" xfId="1" applyFont="1" applyBorder="1" applyAlignment="1">
      <alignment horizontal="justify" vertical="top"/>
    </xf>
    <xf numFmtId="0" fontId="17" fillId="3" borderId="1" xfId="0" applyFont="1" applyFill="1" applyBorder="1" applyAlignment="1">
      <alignment horizontal="center" vertical="center" wrapText="1"/>
    </xf>
    <xf numFmtId="0" fontId="17"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2" borderId="1" xfId="0" applyFill="1" applyBorder="1" applyAlignment="1">
      <alignment horizontal="center" vertical="center"/>
    </xf>
    <xf numFmtId="0" fontId="1" fillId="2" borderId="1" xfId="0" applyFont="1" applyFill="1" applyBorder="1" applyAlignment="1">
      <alignment horizontal="justify" vertical="top"/>
    </xf>
    <xf numFmtId="0" fontId="24" fillId="0" borderId="1" xfId="0" applyFont="1" applyBorder="1"/>
    <xf numFmtId="0" fontId="24" fillId="0" borderId="1" xfId="0" applyFont="1" applyBorder="1" applyAlignment="1">
      <alignment horizontal="justify" vertical="center"/>
    </xf>
    <xf numFmtId="0" fontId="24" fillId="0" borderId="1" xfId="0" applyFont="1" applyBorder="1" applyAlignment="1">
      <alignment horizontal="justify" vertical="top" wrapText="1"/>
    </xf>
    <xf numFmtId="0" fontId="24" fillId="2" borderId="1" xfId="1" applyFont="1" applyFill="1" applyBorder="1" applyAlignment="1">
      <alignment horizontal="justify" vertical="center"/>
    </xf>
    <xf numFmtId="0" fontId="0" fillId="2" borderId="1" xfId="1" applyFont="1" applyFill="1" applyBorder="1" applyAlignment="1">
      <alignment horizontal="justify" vertical="top"/>
    </xf>
    <xf numFmtId="0" fontId="24" fillId="0" borderId="3" xfId="0" quotePrefix="1" applyFont="1" applyBorder="1"/>
    <xf numFmtId="0" fontId="24" fillId="0" borderId="10" xfId="0" quotePrefix="1" applyFont="1" applyBorder="1"/>
    <xf numFmtId="0" fontId="16" fillId="0" borderId="1" xfId="0" applyFont="1" applyBorder="1" applyAlignment="1">
      <alignment vertical="center"/>
    </xf>
    <xf numFmtId="0" fontId="24" fillId="2" borderId="1" xfId="0" applyFont="1" applyFill="1" applyBorder="1" applyAlignment="1">
      <alignment horizontal="center" vertical="center"/>
    </xf>
    <xf numFmtId="0" fontId="16" fillId="2" borderId="1" xfId="0" applyFont="1" applyFill="1" applyBorder="1" applyAlignment="1">
      <alignment horizontal="justify" vertical="center"/>
    </xf>
    <xf numFmtId="0" fontId="0" fillId="0" borderId="1" xfId="0" applyBorder="1" applyAlignment="1">
      <alignment horizontal="center"/>
    </xf>
    <xf numFmtId="0" fontId="1" fillId="0" borderId="1" xfId="0" applyFont="1" applyBorder="1"/>
    <xf numFmtId="0" fontId="23" fillId="3" borderId="1" xfId="0" applyFont="1" applyFill="1" applyBorder="1" applyAlignment="1">
      <alignment vertical="center" wrapText="1"/>
    </xf>
    <xf numFmtId="0" fontId="17" fillId="3" borderId="1" xfId="0" applyFont="1" applyFill="1" applyBorder="1" applyAlignment="1">
      <alignment horizontal="left" vertical="center" wrapText="1" indent="1"/>
    </xf>
    <xf numFmtId="0" fontId="24" fillId="3" borderId="1" xfId="0" applyFont="1" applyFill="1" applyBorder="1" applyAlignment="1">
      <alignment horizontal="left" vertical="center" wrapText="1" indent="1"/>
    </xf>
    <xf numFmtId="0" fontId="15" fillId="0" borderId="0" xfId="0" applyFont="1" applyAlignment="1">
      <alignment vertical="center"/>
    </xf>
    <xf numFmtId="0" fontId="17" fillId="3" borderId="0" xfId="0" applyFont="1" applyFill="1" applyAlignment="1">
      <alignment vertical="center" wrapText="1"/>
    </xf>
    <xf numFmtId="0" fontId="1" fillId="0" borderId="0" xfId="0" applyFont="1" applyAlignment="1">
      <alignment vertical="center"/>
    </xf>
    <xf numFmtId="0" fontId="0" fillId="3" borderId="1" xfId="0" applyFill="1" applyBorder="1" applyAlignment="1">
      <alignment vertical="center" wrapText="1"/>
    </xf>
    <xf numFmtId="0" fontId="65" fillId="3" borderId="1"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vertical="center"/>
    </xf>
    <xf numFmtId="0" fontId="66" fillId="0" borderId="0" xfId="0" applyFont="1" applyAlignment="1">
      <alignment vertical="center"/>
    </xf>
    <xf numFmtId="0" fontId="0" fillId="0" borderId="0" xfId="0" applyAlignment="1">
      <alignment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1" fillId="12" borderId="13" xfId="0" applyFont="1" applyFill="1" applyBorder="1" applyAlignment="1">
      <alignment vertical="center"/>
    </xf>
    <xf numFmtId="0" fontId="1" fillId="12" borderId="14" xfId="0" applyFont="1" applyFill="1" applyBorder="1" applyAlignment="1">
      <alignment vertical="center"/>
    </xf>
    <xf numFmtId="0" fontId="0" fillId="14" borderId="28" xfId="0" applyFill="1" applyBorder="1" applyAlignment="1">
      <alignment horizontal="center" vertical="center" wrapText="1"/>
    </xf>
    <xf numFmtId="0" fontId="0" fillId="14" borderId="25" xfId="0" applyFill="1" applyBorder="1" applyAlignment="1">
      <alignment vertical="center" wrapText="1"/>
    </xf>
    <xf numFmtId="0" fontId="1" fillId="14" borderId="13" xfId="0" applyFont="1" applyFill="1" applyBorder="1" applyAlignment="1">
      <alignment vertical="center" wrapText="1"/>
    </xf>
    <xf numFmtId="0" fontId="0" fillId="0" borderId="28" xfId="0" applyBorder="1" applyAlignment="1">
      <alignment horizontal="center" vertical="center"/>
    </xf>
    <xf numFmtId="0" fontId="41" fillId="0" borderId="25" xfId="0" applyFont="1" applyBorder="1" applyAlignment="1">
      <alignment horizontal="left" vertical="center" wrapText="1" indent="2"/>
    </xf>
    <xf numFmtId="0" fontId="0" fillId="14" borderId="28" xfId="0" applyFill="1" applyBorder="1" applyAlignment="1">
      <alignment horizontal="center" vertical="center"/>
    </xf>
    <xf numFmtId="0" fontId="41" fillId="0" borderId="42" xfId="0" applyFont="1" applyBorder="1" applyAlignment="1">
      <alignment horizontal="left" vertical="center" wrapText="1" indent="2"/>
    </xf>
    <xf numFmtId="0" fontId="1" fillId="0" borderId="28" xfId="0" applyFont="1" applyBorder="1" applyAlignment="1">
      <alignment horizontal="center" vertical="center"/>
    </xf>
    <xf numFmtId="0" fontId="1" fillId="0" borderId="25" xfId="0" applyFont="1" applyBorder="1" applyAlignment="1">
      <alignment vertical="center" wrapText="1"/>
    </xf>
    <xf numFmtId="0" fontId="0" fillId="15" borderId="13" xfId="0" applyFill="1" applyBorder="1" applyAlignment="1">
      <alignment vertical="center"/>
    </xf>
    <xf numFmtId="0" fontId="0" fillId="15" borderId="13" xfId="0" applyFill="1" applyBorder="1" applyAlignment="1">
      <alignment vertical="center" wrapText="1"/>
    </xf>
    <xf numFmtId="0" fontId="0" fillId="15" borderId="13" xfId="0" applyFill="1" applyBorder="1" applyAlignment="1">
      <alignment horizontal="center" vertical="center" wrapText="1"/>
    </xf>
    <xf numFmtId="0" fontId="67" fillId="0" borderId="25" xfId="0" applyFont="1" applyBorder="1" applyAlignment="1">
      <alignment horizontal="left" vertical="center" wrapText="1" indent="2"/>
    </xf>
    <xf numFmtId="0" fontId="41" fillId="0" borderId="25" xfId="0" applyFont="1" applyBorder="1" applyAlignment="1">
      <alignment horizontal="left" vertical="center" wrapText="1" indent="4"/>
    </xf>
    <xf numFmtId="0" fontId="0" fillId="16" borderId="13" xfId="0" applyFill="1" applyBorder="1" applyAlignment="1">
      <alignment vertical="center" wrapText="1"/>
    </xf>
    <xf numFmtId="0" fontId="1" fillId="0" borderId="12" xfId="0" applyFont="1" applyBorder="1" applyAlignment="1">
      <alignment vertical="center" wrapText="1"/>
    </xf>
    <xf numFmtId="0" fontId="68" fillId="0" borderId="13"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23" xfId="0" applyFont="1" applyBorder="1" applyAlignment="1">
      <alignment horizontal="center" vertical="center" wrapText="1"/>
    </xf>
    <xf numFmtId="0" fontId="9" fillId="0" borderId="26" xfId="0" applyFont="1" applyBorder="1" applyAlignment="1">
      <alignment horizontal="center" vertical="center" wrapText="1"/>
    </xf>
    <xf numFmtId="0" fontId="9" fillId="8" borderId="43" xfId="0" applyFont="1" applyFill="1" applyBorder="1" applyAlignment="1">
      <alignment horizontal="center" vertical="center" wrapText="1"/>
    </xf>
    <xf numFmtId="0" fontId="68" fillId="0" borderId="27" xfId="0" applyFont="1" applyBorder="1" applyAlignment="1">
      <alignment horizontal="center" vertical="center" wrapText="1"/>
    </xf>
    <xf numFmtId="0" fontId="9" fillId="8" borderId="25" xfId="0" applyFont="1" applyFill="1" applyBorder="1" applyAlignment="1">
      <alignment horizontal="center" vertical="center" wrapText="1"/>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9" fillId="8" borderId="42" xfId="0" applyFont="1" applyFill="1" applyBorder="1" applyAlignment="1">
      <alignment horizontal="center" vertical="center" wrapText="1"/>
    </xf>
    <xf numFmtId="0" fontId="9" fillId="0" borderId="28" xfId="0" applyFont="1" applyBorder="1" applyAlignment="1">
      <alignment horizontal="center" vertical="center" wrapText="1"/>
    </xf>
    <xf numFmtId="0" fontId="68" fillId="0" borderId="25" xfId="0" applyFont="1" applyBorder="1" applyAlignment="1">
      <alignment vertical="center" wrapText="1"/>
    </xf>
    <xf numFmtId="0" fontId="68" fillId="0" borderId="14" xfId="0" applyFont="1" applyBorder="1" applyAlignment="1">
      <alignment horizontal="center" vertical="center" wrapText="1"/>
    </xf>
    <xf numFmtId="0" fontId="38" fillId="0" borderId="24" xfId="0" applyFont="1" applyBorder="1" applyAlignment="1">
      <alignment vertical="center" wrapText="1"/>
    </xf>
    <xf numFmtId="0" fontId="9" fillId="0" borderId="43" xfId="0" applyFont="1" applyBorder="1" applyAlignment="1">
      <alignment horizontal="center" vertical="center" wrapText="1"/>
    </xf>
    <xf numFmtId="0" fontId="9" fillId="0" borderId="43" xfId="0" applyFont="1" applyBorder="1" applyAlignment="1">
      <alignment vertical="center" wrapText="1"/>
    </xf>
    <xf numFmtId="0" fontId="9" fillId="8" borderId="27" xfId="0" applyFont="1" applyFill="1" applyBorder="1" applyAlignment="1">
      <alignment horizontal="center" vertical="center" wrapText="1"/>
    </xf>
    <xf numFmtId="0" fontId="9" fillId="0" borderId="28" xfId="0" applyFont="1" applyBorder="1" applyAlignment="1">
      <alignment vertical="center" wrapText="1"/>
    </xf>
    <xf numFmtId="0" fontId="68" fillId="0" borderId="28" xfId="0" applyFont="1" applyBorder="1" applyAlignment="1">
      <alignment vertical="center" wrapText="1"/>
    </xf>
    <xf numFmtId="0" fontId="68" fillId="9" borderId="25" xfId="0" applyFont="1" applyFill="1" applyBorder="1" applyAlignment="1">
      <alignment vertical="center" wrapText="1"/>
    </xf>
    <xf numFmtId="0" fontId="38" fillId="0" borderId="42" xfId="0" applyFont="1" applyBorder="1"/>
    <xf numFmtId="0" fontId="9" fillId="0" borderId="39" xfId="0" applyFont="1" applyBorder="1" applyAlignment="1">
      <alignment horizontal="center" vertical="center" wrapText="1"/>
    </xf>
    <xf numFmtId="0" fontId="9" fillId="0" borderId="24" xfId="0" applyFont="1" applyBorder="1" applyAlignment="1">
      <alignment horizontal="center" vertical="center" wrapText="1"/>
    </xf>
    <xf numFmtId="0" fontId="9" fillId="8" borderId="39" xfId="0" applyFont="1" applyFill="1" applyBorder="1" applyAlignment="1">
      <alignment horizontal="center" vertical="center" wrapText="1"/>
    </xf>
    <xf numFmtId="0" fontId="38" fillId="8" borderId="43" xfId="0" applyFont="1" applyFill="1" applyBorder="1" applyAlignment="1">
      <alignment vertical="center" wrapText="1"/>
    </xf>
    <xf numFmtId="0" fontId="9" fillId="8" borderId="44" xfId="0" applyFont="1" applyFill="1" applyBorder="1" applyAlignment="1">
      <alignment horizontal="center" vertical="center" wrapText="1"/>
    </xf>
    <xf numFmtId="0" fontId="38" fillId="8" borderId="28" xfId="0" applyFont="1" applyFill="1" applyBorder="1" applyAlignment="1">
      <alignment vertical="center" wrapText="1"/>
    </xf>
    <xf numFmtId="0" fontId="38" fillId="8" borderId="27" xfId="0" applyFont="1" applyFill="1" applyBorder="1" applyAlignment="1">
      <alignment vertical="center" wrapText="1"/>
    </xf>
    <xf numFmtId="0" fontId="9" fillId="0" borderId="45" xfId="0" applyFont="1" applyBorder="1" applyAlignment="1">
      <alignment horizontal="center" vertical="center" wrapText="1"/>
    </xf>
    <xf numFmtId="49" fontId="10" fillId="3" borderId="28" xfId="0" applyNumberFormat="1" applyFont="1" applyFill="1" applyBorder="1" applyAlignment="1">
      <alignment horizontal="center" vertical="center" wrapText="1"/>
    </xf>
    <xf numFmtId="49" fontId="69" fillId="3" borderId="28" xfId="0" applyNumberFormat="1" applyFont="1" applyFill="1" applyBorder="1" applyAlignment="1">
      <alignment horizontal="center" vertical="center" wrapText="1"/>
    </xf>
    <xf numFmtId="0" fontId="7" fillId="0" borderId="0" xfId="7" applyFont="1" applyFill="1" applyBorder="1" applyAlignment="1">
      <alignment horizontal="left" vertical="center" wrapText="1"/>
    </xf>
    <xf numFmtId="3" fontId="57" fillId="0" borderId="0" xfId="4" applyFont="1" applyFill="1" applyBorder="1" applyAlignment="1">
      <alignment horizontal="left" vertical="center" wrapText="1"/>
      <protection locked="0"/>
    </xf>
    <xf numFmtId="0" fontId="8" fillId="0" borderId="0" xfId="1" applyAlignment="1">
      <alignment horizontal="left" vertical="center" wrapText="1"/>
    </xf>
    <xf numFmtId="3" fontId="19" fillId="0" borderId="1" xfId="0" applyNumberFormat="1" applyFont="1" applyBorder="1" applyAlignment="1">
      <alignment vertical="center"/>
    </xf>
    <xf numFmtId="3" fontId="18" fillId="0" borderId="1" xfId="0" applyNumberFormat="1" applyFont="1" applyBorder="1" applyAlignment="1">
      <alignment vertical="center"/>
    </xf>
    <xf numFmtId="3"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7" fillId="0" borderId="1" xfId="0" quotePrefix="1" applyFont="1" applyBorder="1" applyAlignment="1">
      <alignment horizontal="center" vertical="center" wrapText="1"/>
    </xf>
    <xf numFmtId="3" fontId="30" fillId="0" borderId="1" xfId="0" applyNumberFormat="1" applyFont="1" applyBorder="1" applyAlignment="1">
      <alignment vertical="center"/>
    </xf>
    <xf numFmtId="3" fontId="6" fillId="0" borderId="1" xfId="0" applyNumberFormat="1" applyFont="1" applyBorder="1" applyAlignment="1">
      <alignment vertical="center" wrapText="1"/>
    </xf>
    <xf numFmtId="3" fontId="0" fillId="0" borderId="10" xfId="0" applyNumberFormat="1" applyBorder="1" applyAlignment="1">
      <alignment wrapText="1"/>
    </xf>
    <xf numFmtId="3" fontId="0" fillId="0" borderId="1" xfId="0" applyNumberFormat="1" applyBorder="1" applyAlignment="1">
      <alignment wrapText="1"/>
    </xf>
    <xf numFmtId="3" fontId="24" fillId="0" borderId="1" xfId="2" applyNumberFormat="1" applyFont="1" applyBorder="1" applyAlignment="1">
      <alignment horizontal="center" vertical="center" wrapText="1"/>
    </xf>
    <xf numFmtId="3" fontId="6" fillId="4" borderId="1" xfId="0" applyNumberFormat="1" applyFont="1" applyFill="1" applyBorder="1" applyAlignment="1">
      <alignment vertical="center" wrapText="1"/>
    </xf>
    <xf numFmtId="3" fontId="68" fillId="0" borderId="25" xfId="0" applyNumberFormat="1" applyFont="1" applyBorder="1" applyAlignment="1">
      <alignment vertical="center" wrapText="1"/>
    </xf>
    <xf numFmtId="3" fontId="68" fillId="0" borderId="28" xfId="0" applyNumberFormat="1" applyFont="1" applyBorder="1" applyAlignment="1">
      <alignment vertical="center" wrapText="1"/>
    </xf>
    <xf numFmtId="3" fontId="9" fillId="0" borderId="25" xfId="0" applyNumberFormat="1" applyFont="1" applyBorder="1" applyAlignment="1">
      <alignment vertical="center" wrapText="1"/>
    </xf>
    <xf numFmtId="3" fontId="9" fillId="0" borderId="12" xfId="0" applyNumberFormat="1" applyFont="1" applyBorder="1" applyAlignment="1">
      <alignment vertical="center" wrapText="1"/>
    </xf>
    <xf numFmtId="3" fontId="40" fillId="0" borderId="25" xfId="0" applyNumberFormat="1" applyFont="1" applyBorder="1" applyAlignment="1">
      <alignment vertical="center" wrapText="1"/>
    </xf>
    <xf numFmtId="3" fontId="24" fillId="0" borderId="1" xfId="0" quotePrefix="1" applyNumberFormat="1" applyFont="1" applyBorder="1"/>
    <xf numFmtId="3" fontId="0" fillId="0" borderId="1" xfId="0" quotePrefix="1" applyNumberFormat="1" applyBorder="1" applyAlignment="1">
      <alignment wrapText="1"/>
    </xf>
    <xf numFmtId="3" fontId="14" fillId="0" borderId="1" xfId="0" quotePrefix="1" applyNumberFormat="1" applyFont="1" applyBorder="1" applyAlignment="1">
      <alignment wrapText="1"/>
    </xf>
    <xf numFmtId="3" fontId="24"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14" fillId="0" borderId="1" xfId="0" quotePrefix="1" applyNumberFormat="1" applyFont="1" applyBorder="1"/>
    <xf numFmtId="3" fontId="0" fillId="2" borderId="1" xfId="0" quotePrefix="1" applyNumberFormat="1" applyFill="1" applyBorder="1" applyAlignment="1">
      <alignment wrapText="1"/>
    </xf>
    <xf numFmtId="3" fontId="16" fillId="2" borderId="1" xfId="0" applyNumberFormat="1" applyFont="1" applyFill="1" applyBorder="1" applyAlignment="1">
      <alignment horizontal="right" vertical="top"/>
    </xf>
    <xf numFmtId="3" fontId="0" fillId="3" borderId="1" xfId="0" applyNumberFormat="1" applyFill="1" applyBorder="1" applyAlignment="1">
      <alignment vertical="center" wrapText="1"/>
    </xf>
    <xf numFmtId="3" fontId="5" fillId="3" borderId="1" xfId="0" applyNumberFormat="1" applyFont="1" applyFill="1" applyBorder="1" applyAlignment="1">
      <alignment vertical="center" wrapText="1"/>
    </xf>
    <xf numFmtId="3" fontId="17" fillId="0" borderId="1" xfId="0" applyNumberFormat="1" applyFont="1" applyBorder="1" applyAlignment="1">
      <alignment vertical="center"/>
    </xf>
    <xf numFmtId="0" fontId="24" fillId="0" borderId="1" xfId="0" applyFont="1" applyBorder="1" applyAlignment="1">
      <alignment horizontal="center" vertical="center" wrapText="1"/>
    </xf>
    <xf numFmtId="0" fontId="6"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1" fillId="0" borderId="0" xfId="0" applyFont="1"/>
    <xf numFmtId="0" fontId="24" fillId="0" borderId="1" xfId="0" applyFont="1" applyBorder="1" applyAlignment="1">
      <alignment horizontal="center"/>
    </xf>
    <xf numFmtId="3" fontId="6" fillId="0" borderId="1" xfId="0" applyNumberFormat="1" applyFont="1" applyBorder="1" applyAlignment="1">
      <alignment horizontal="right" vertical="center" wrapText="1"/>
    </xf>
    <xf numFmtId="3" fontId="33" fillId="0" borderId="1" xfId="0" applyNumberFormat="1" applyFont="1" applyBorder="1" applyAlignment="1">
      <alignment horizontal="right" vertical="center" wrapText="1"/>
    </xf>
    <xf numFmtId="3" fontId="6" fillId="0" borderId="0" xfId="0" applyNumberFormat="1" applyFont="1" applyAlignment="1">
      <alignment horizontal="right"/>
    </xf>
    <xf numFmtId="0" fontId="24" fillId="0" borderId="0" xfId="0" applyFont="1" applyAlignment="1">
      <alignment horizontal="right"/>
    </xf>
    <xf numFmtId="166" fontId="24" fillId="0" borderId="1" xfId="8" applyNumberFormat="1" applyFont="1" applyBorder="1"/>
    <xf numFmtId="0" fontId="24" fillId="0" borderId="1" xfId="0" applyFont="1" applyBorder="1" applyAlignment="1">
      <alignment horizontal="left" indent="2"/>
    </xf>
    <xf numFmtId="166" fontId="24" fillId="2" borderId="1" xfId="8" applyNumberFormat="1" applyFont="1" applyFill="1" applyBorder="1"/>
    <xf numFmtId="0" fontId="24" fillId="0" borderId="1" xfId="0" applyFont="1" applyBorder="1" applyAlignment="1">
      <alignment horizontal="left" wrapText="1" indent="2"/>
    </xf>
    <xf numFmtId="0" fontId="24" fillId="0" borderId="1" xfId="0" applyFont="1" applyBorder="1" applyAlignment="1">
      <alignment horizontal="left" indent="4"/>
    </xf>
    <xf numFmtId="166" fontId="16" fillId="0" borderId="1" xfId="8" applyNumberFormat="1" applyFont="1" applyBorder="1"/>
    <xf numFmtId="0" fontId="49" fillId="0" borderId="0" xfId="0" applyFont="1"/>
    <xf numFmtId="0" fontId="24" fillId="0" borderId="0" xfId="0" applyFont="1" applyAlignment="1">
      <alignment horizontal="left" vertical="center" wrapText="1"/>
    </xf>
    <xf numFmtId="0" fontId="24" fillId="0" borderId="0" xfId="0" applyFont="1" applyAlignment="1">
      <alignment horizontal="left" vertical="center"/>
    </xf>
    <xf numFmtId="0" fontId="16" fillId="0" borderId="5" xfId="0" applyFont="1" applyBorder="1" applyAlignment="1">
      <alignment horizontal="center"/>
    </xf>
    <xf numFmtId="0" fontId="16" fillId="0" borderId="0" xfId="9" applyFont="1" applyAlignment="1">
      <alignment horizontal="left" vertical="center"/>
    </xf>
    <xf numFmtId="49" fontId="72" fillId="2" borderId="52" xfId="9" applyNumberFormat="1" applyFont="1" applyFill="1" applyBorder="1" applyAlignment="1">
      <alignment horizontal="center" vertical="center" wrapText="1"/>
    </xf>
    <xf numFmtId="49" fontId="16" fillId="2" borderId="53" xfId="9" applyNumberFormat="1" applyFont="1" applyFill="1" applyBorder="1" applyAlignment="1">
      <alignment horizontal="center" vertical="center" wrapText="1"/>
    </xf>
    <xf numFmtId="49" fontId="16" fillId="2" borderId="5" xfId="9" applyNumberFormat="1" applyFont="1" applyFill="1" applyBorder="1" applyAlignment="1">
      <alignment horizontal="center" vertical="center" wrapText="1"/>
    </xf>
    <xf numFmtId="49" fontId="16" fillId="2" borderId="54" xfId="9" applyNumberFormat="1" applyFont="1" applyFill="1" applyBorder="1" applyAlignment="1">
      <alignment horizontal="center" vertical="center" wrapText="1"/>
    </xf>
    <xf numFmtId="49" fontId="16" fillId="2" borderId="55" xfId="9" applyNumberFormat="1" applyFont="1" applyFill="1" applyBorder="1" applyAlignment="1">
      <alignment horizontal="center" vertical="center" wrapText="1"/>
    </xf>
    <xf numFmtId="0" fontId="16" fillId="2" borderId="49" xfId="10" applyFont="1" applyFill="1" applyBorder="1" applyAlignment="1">
      <alignment horizontal="center" vertical="center" wrapText="1"/>
    </xf>
    <xf numFmtId="0" fontId="16" fillId="0" borderId="46" xfId="0" applyFont="1" applyBorder="1"/>
    <xf numFmtId="166" fontId="24" fillId="12" borderId="56" xfId="8" applyNumberFormat="1" applyFont="1" applyFill="1" applyBorder="1" applyAlignment="1">
      <alignment wrapText="1"/>
    </xf>
    <xf numFmtId="166" fontId="24" fillId="12" borderId="57" xfId="8" applyNumberFormat="1" applyFont="1" applyFill="1" applyBorder="1" applyAlignment="1">
      <alignment wrapText="1"/>
    </xf>
    <xf numFmtId="166" fontId="16" fillId="0" borderId="58" xfId="8" applyNumberFormat="1" applyFont="1" applyBorder="1" applyAlignment="1">
      <alignment horizontal="center" wrapText="1"/>
    </xf>
    <xf numFmtId="0" fontId="16" fillId="2" borderId="59" xfId="10" applyFont="1" applyFill="1" applyBorder="1" applyAlignment="1">
      <alignment horizontal="center" vertical="center" wrapText="1"/>
    </xf>
    <xf numFmtId="0" fontId="16" fillId="0" borderId="60" xfId="0" applyFont="1" applyBorder="1" applyAlignment="1">
      <alignment horizontal="left" indent="1"/>
    </xf>
    <xf numFmtId="166" fontId="24" fillId="0" borderId="61" xfId="8" applyNumberFormat="1" applyFont="1" applyBorder="1" applyAlignment="1">
      <alignment wrapText="1"/>
    </xf>
    <xf numFmtId="166" fontId="24" fillId="12" borderId="62" xfId="8" applyNumberFormat="1" applyFont="1" applyFill="1" applyBorder="1" applyAlignment="1">
      <alignment wrapText="1"/>
    </xf>
    <xf numFmtId="166" fontId="24" fillId="12" borderId="63" xfId="8" applyNumberFormat="1" applyFont="1" applyFill="1" applyBorder="1" applyAlignment="1">
      <alignment wrapText="1"/>
    </xf>
    <xf numFmtId="166" fontId="16" fillId="12" borderId="64" xfId="8" applyNumberFormat="1" applyFont="1" applyFill="1" applyBorder="1" applyAlignment="1">
      <alignment horizontal="center" wrapText="1"/>
    </xf>
    <xf numFmtId="0" fontId="16" fillId="8" borderId="60" xfId="0" applyFont="1" applyFill="1" applyBorder="1" applyAlignment="1">
      <alignment horizontal="left" indent="1"/>
    </xf>
    <xf numFmtId="166" fontId="24" fillId="8" borderId="62" xfId="8" applyNumberFormat="1" applyFont="1" applyFill="1" applyBorder="1" applyAlignment="1">
      <alignment wrapText="1"/>
    </xf>
    <xf numFmtId="166" fontId="24" fillId="8" borderId="63" xfId="8" applyNumberFormat="1" applyFont="1" applyFill="1" applyBorder="1" applyAlignment="1">
      <alignment wrapText="1"/>
    </xf>
    <xf numFmtId="0" fontId="16" fillId="0" borderId="60" xfId="0" applyFont="1" applyBorder="1"/>
    <xf numFmtId="166" fontId="24" fillId="0" borderId="65" xfId="8" applyNumberFormat="1" applyFont="1" applyBorder="1" applyAlignment="1">
      <alignment wrapText="1"/>
    </xf>
    <xf numFmtId="0" fontId="16" fillId="2" borderId="66" xfId="10" applyFont="1" applyFill="1" applyBorder="1" applyAlignment="1">
      <alignment horizontal="center" vertical="center" wrapText="1"/>
    </xf>
    <xf numFmtId="0" fontId="16" fillId="8" borderId="67" xfId="0" applyFont="1" applyFill="1" applyBorder="1" applyAlignment="1">
      <alignment horizontal="left" indent="1"/>
    </xf>
    <xf numFmtId="166" fontId="24" fillId="0" borderId="68" xfId="8" applyNumberFormat="1" applyFont="1" applyBorder="1" applyAlignment="1">
      <alignment wrapText="1"/>
    </xf>
    <xf numFmtId="166" fontId="16" fillId="12" borderId="69" xfId="8" applyNumberFormat="1" applyFont="1" applyFill="1" applyBorder="1" applyAlignment="1">
      <alignment horizontal="center" wrapText="1"/>
    </xf>
    <xf numFmtId="0" fontId="24" fillId="0" borderId="0" xfId="0" applyFont="1" applyAlignment="1">
      <alignment horizontal="center"/>
    </xf>
    <xf numFmtId="0" fontId="24" fillId="0" borderId="0" xfId="0" applyFont="1" applyAlignment="1">
      <alignment horizont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3" fontId="73" fillId="0" borderId="1" xfId="0" applyNumberFormat="1" applyFont="1" applyBorder="1" applyAlignment="1">
      <alignment horizontal="center" vertical="center" wrapText="1"/>
    </xf>
    <xf numFmtId="3" fontId="73" fillId="0" borderId="5" xfId="0" applyNumberFormat="1" applyFont="1" applyBorder="1" applyAlignment="1">
      <alignment horizontal="center" vertical="center" wrapText="1"/>
    </xf>
    <xf numFmtId="0" fontId="29" fillId="0" borderId="0" xfId="0" applyFont="1"/>
    <xf numFmtId="3" fontId="73" fillId="10" borderId="1" xfId="0" applyNumberFormat="1" applyFont="1" applyFill="1" applyBorder="1" applyAlignment="1">
      <alignment horizontal="center" vertical="center" wrapText="1"/>
    </xf>
    <xf numFmtId="3" fontId="29" fillId="0" borderId="1" xfId="0" applyNumberFormat="1" applyFont="1" applyBorder="1" applyAlignment="1">
      <alignment horizontal="center" vertical="center" wrapText="1"/>
    </xf>
    <xf numFmtId="0" fontId="74" fillId="0" borderId="1" xfId="0" applyFont="1" applyBorder="1" applyAlignment="1">
      <alignment vertical="center" wrapText="1"/>
    </xf>
    <xf numFmtId="3" fontId="73" fillId="0" borderId="9" xfId="0" applyNumberFormat="1" applyFont="1" applyBorder="1" applyAlignment="1">
      <alignment horizontal="center" vertical="center" wrapText="1"/>
    </xf>
    <xf numFmtId="3" fontId="73" fillId="0" borderId="29" xfId="0" applyNumberFormat="1" applyFont="1" applyBorder="1" applyAlignment="1">
      <alignment horizontal="center" vertical="center" wrapText="1"/>
    </xf>
    <xf numFmtId="0" fontId="75" fillId="0" borderId="1" xfId="0" applyFont="1" applyBorder="1" applyAlignment="1">
      <alignment horizontal="center" vertical="center" wrapText="1"/>
    </xf>
    <xf numFmtId="3" fontId="29" fillId="0" borderId="0" xfId="0" applyNumberFormat="1" applyFont="1"/>
    <xf numFmtId="3" fontId="1" fillId="14" borderId="13" xfId="0" applyNumberFormat="1" applyFont="1" applyFill="1" applyBorder="1" applyAlignment="1">
      <alignment vertical="top" wrapText="1"/>
    </xf>
    <xf numFmtId="3" fontId="1" fillId="14" borderId="13" xfId="0" applyNumberFormat="1" applyFont="1" applyFill="1" applyBorder="1" applyAlignment="1">
      <alignment vertical="center" wrapText="1"/>
    </xf>
    <xf numFmtId="3" fontId="0" fillId="0" borderId="13" xfId="0" applyNumberFormat="1" applyBorder="1" applyAlignment="1">
      <alignment vertical="center"/>
    </xf>
    <xf numFmtId="3" fontId="41" fillId="15" borderId="13" xfId="0" applyNumberFormat="1" applyFont="1" applyFill="1" applyBorder="1" applyAlignment="1">
      <alignment vertical="center" wrapText="1"/>
    </xf>
    <xf numFmtId="3" fontId="0" fillId="0" borderId="13" xfId="0" applyNumberFormat="1" applyBorder="1" applyAlignment="1">
      <alignment vertical="center" wrapText="1"/>
    </xf>
    <xf numFmtId="3" fontId="0" fillId="15" borderId="13" xfId="0" applyNumberFormat="1" applyFill="1" applyBorder="1" applyAlignment="1">
      <alignment vertical="center"/>
    </xf>
    <xf numFmtId="0" fontId="0" fillId="0" borderId="0" xfId="0" applyAlignment="1">
      <alignment horizontal="right" vertical="center"/>
    </xf>
    <xf numFmtId="0" fontId="0" fillId="0" borderId="13"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37" xfId="0" applyBorder="1" applyAlignment="1">
      <alignment horizontal="right" vertical="center"/>
    </xf>
    <xf numFmtId="0" fontId="0" fillId="0" borderId="18" xfId="0" applyBorder="1" applyAlignment="1">
      <alignment horizontal="right" vertical="center" wrapText="1"/>
    </xf>
    <xf numFmtId="0" fontId="0" fillId="0" borderId="23" xfId="0" applyBorder="1" applyAlignment="1">
      <alignment horizontal="right" vertical="center" wrapText="1"/>
    </xf>
    <xf numFmtId="0" fontId="1" fillId="12" borderId="14" xfId="0" applyFont="1" applyFill="1" applyBorder="1" applyAlignment="1">
      <alignment horizontal="right" vertical="center"/>
    </xf>
    <xf numFmtId="0" fontId="1" fillId="12" borderId="15" xfId="0" applyFont="1" applyFill="1" applyBorder="1" applyAlignment="1">
      <alignment horizontal="right" vertical="center"/>
    </xf>
    <xf numFmtId="3" fontId="1" fillId="14" borderId="13" xfId="0" applyNumberFormat="1" applyFont="1" applyFill="1" applyBorder="1" applyAlignment="1">
      <alignment horizontal="right" vertical="center" wrapText="1"/>
    </xf>
    <xf numFmtId="3" fontId="1" fillId="14" borderId="11" xfId="0" applyNumberFormat="1" applyFont="1" applyFill="1" applyBorder="1" applyAlignment="1">
      <alignment horizontal="right" vertical="center" wrapText="1"/>
    </xf>
    <xf numFmtId="3" fontId="1" fillId="14" borderId="25" xfId="0" applyNumberFormat="1" applyFont="1" applyFill="1" applyBorder="1" applyAlignment="1">
      <alignment horizontal="right" vertical="center"/>
    </xf>
    <xf numFmtId="3" fontId="1" fillId="14" borderId="41" xfId="0" applyNumberFormat="1" applyFont="1" applyFill="1" applyBorder="1" applyAlignment="1">
      <alignment horizontal="right" vertical="center"/>
    </xf>
    <xf numFmtId="3" fontId="0" fillId="0" borderId="13" xfId="0" applyNumberFormat="1" applyBorder="1" applyAlignment="1">
      <alignment horizontal="right" vertical="center"/>
    </xf>
    <xf numFmtId="3" fontId="0" fillId="0" borderId="11" xfId="0" applyNumberFormat="1" applyBorder="1" applyAlignment="1">
      <alignment horizontal="right" vertical="center"/>
    </xf>
    <xf numFmtId="3" fontId="0" fillId="0" borderId="25" xfId="0" applyNumberFormat="1" applyBorder="1" applyAlignment="1">
      <alignment horizontal="right" vertical="center" wrapText="1"/>
    </xf>
    <xf numFmtId="3" fontId="0" fillId="0" borderId="41" xfId="0" applyNumberFormat="1" applyBorder="1" applyAlignment="1">
      <alignment horizontal="right" vertical="center" wrapText="1"/>
    </xf>
    <xf numFmtId="3" fontId="1" fillId="14" borderId="25" xfId="0" applyNumberFormat="1" applyFont="1" applyFill="1" applyBorder="1" applyAlignment="1">
      <alignment horizontal="right" vertical="center" wrapText="1"/>
    </xf>
    <xf numFmtId="3" fontId="1" fillId="14" borderId="41" xfId="0" applyNumberFormat="1" applyFont="1" applyFill="1" applyBorder="1" applyAlignment="1">
      <alignment horizontal="right" vertical="center" wrapText="1"/>
    </xf>
    <xf numFmtId="3" fontId="0" fillId="0" borderId="13" xfId="0" applyNumberFormat="1" applyBorder="1" applyAlignment="1">
      <alignment horizontal="right" vertical="center" wrapText="1"/>
    </xf>
    <xf numFmtId="3" fontId="0" fillId="0" borderId="11" xfId="0" applyNumberFormat="1" applyBorder="1" applyAlignment="1">
      <alignment horizontal="right" vertical="center" wrapText="1"/>
    </xf>
    <xf numFmtId="3" fontId="0" fillId="8" borderId="13" xfId="0" applyNumberFormat="1" applyFill="1" applyBorder="1" applyAlignment="1">
      <alignment horizontal="right" vertical="center" wrapText="1"/>
    </xf>
    <xf numFmtId="3" fontId="41" fillId="15" borderId="13" xfId="0" applyNumberFormat="1" applyFont="1" applyFill="1" applyBorder="1" applyAlignment="1">
      <alignment horizontal="right" vertical="center" wrapText="1"/>
    </xf>
    <xf numFmtId="3" fontId="41" fillId="15" borderId="11" xfId="0" applyNumberFormat="1" applyFont="1" applyFill="1" applyBorder="1" applyAlignment="1">
      <alignment horizontal="right" vertical="center" wrapText="1"/>
    </xf>
    <xf numFmtId="3" fontId="41" fillId="15" borderId="25" xfId="0" applyNumberFormat="1" applyFont="1" applyFill="1" applyBorder="1" applyAlignment="1">
      <alignment horizontal="right" vertical="center" wrapText="1"/>
    </xf>
    <xf numFmtId="3" fontId="0" fillId="16" borderId="41" xfId="0" applyNumberFormat="1" applyFill="1" applyBorder="1" applyAlignment="1">
      <alignment horizontal="right" vertical="center" wrapText="1"/>
    </xf>
    <xf numFmtId="3" fontId="0" fillId="15" borderId="13" xfId="0" applyNumberFormat="1" applyFill="1" applyBorder="1" applyAlignment="1">
      <alignment horizontal="right" vertical="center"/>
    </xf>
    <xf numFmtId="3" fontId="0" fillId="15" borderId="11" xfId="0" applyNumberFormat="1" applyFill="1" applyBorder="1" applyAlignment="1">
      <alignment horizontal="right" vertical="center"/>
    </xf>
    <xf numFmtId="3" fontId="0" fillId="15" borderId="25" xfId="0" applyNumberFormat="1" applyFill="1" applyBorder="1" applyAlignment="1">
      <alignment horizontal="right" vertical="center"/>
    </xf>
    <xf numFmtId="3" fontId="1" fillId="0" borderId="41" xfId="0" applyNumberFormat="1" applyFont="1" applyBorder="1" applyAlignment="1">
      <alignment horizontal="right" vertical="center"/>
    </xf>
    <xf numFmtId="0" fontId="1" fillId="15" borderId="13" xfId="0" applyFont="1" applyFill="1" applyBorder="1" applyAlignment="1">
      <alignment horizontal="right" vertical="center" wrapText="1"/>
    </xf>
    <xf numFmtId="0" fontId="1" fillId="15" borderId="11" xfId="0" applyFont="1" applyFill="1" applyBorder="1" applyAlignment="1">
      <alignment horizontal="right" vertical="center" wrapText="1"/>
    </xf>
    <xf numFmtId="0" fontId="1" fillId="14" borderId="41" xfId="0" applyFont="1" applyFill="1" applyBorder="1" applyAlignment="1">
      <alignment horizontal="right" vertical="center" wrapText="1"/>
    </xf>
    <xf numFmtId="3" fontId="1" fillId="14" borderId="13" xfId="0" quotePrefix="1" applyNumberFormat="1" applyFont="1" applyFill="1" applyBorder="1" applyAlignment="1">
      <alignment horizontal="right" vertical="center" wrapText="1"/>
    </xf>
    <xf numFmtId="3" fontId="1" fillId="14" borderId="11" xfId="0" quotePrefix="1" applyNumberFormat="1" applyFont="1" applyFill="1" applyBorder="1" applyAlignment="1">
      <alignment horizontal="right" vertical="center" wrapText="1"/>
    </xf>
    <xf numFmtId="3" fontId="1" fillId="14" borderId="25" xfId="0" quotePrefix="1" applyNumberFormat="1" applyFont="1" applyFill="1" applyBorder="1" applyAlignment="1">
      <alignment horizontal="right" vertical="center" wrapText="1"/>
    </xf>
    <xf numFmtId="3" fontId="0" fillId="15" borderId="18" xfId="0" applyNumberFormat="1" applyFill="1" applyBorder="1" applyAlignment="1">
      <alignment horizontal="right" vertical="center" wrapText="1"/>
    </xf>
    <xf numFmtId="3" fontId="0" fillId="15" borderId="23" xfId="0" applyNumberFormat="1" applyFill="1" applyBorder="1" applyAlignment="1">
      <alignment horizontal="right" vertical="center" wrapText="1"/>
    </xf>
    <xf numFmtId="3" fontId="0" fillId="0" borderId="23" xfId="0" applyNumberFormat="1" applyBorder="1" applyAlignment="1">
      <alignment horizontal="right" vertical="center" wrapText="1"/>
    </xf>
    <xf numFmtId="3" fontId="0" fillId="8" borderId="41" xfId="0" applyNumberFormat="1" applyFill="1" applyBorder="1" applyAlignment="1">
      <alignment horizontal="right" vertical="center" wrapText="1"/>
    </xf>
    <xf numFmtId="3" fontId="0" fillId="0" borderId="12" xfId="0" applyNumberFormat="1" applyBorder="1" applyAlignment="1">
      <alignment horizontal="right" vertical="center"/>
    </xf>
    <xf numFmtId="3" fontId="24" fillId="8" borderId="13" xfId="0" applyNumberFormat="1" applyFont="1" applyFill="1" applyBorder="1" applyAlignment="1">
      <alignment horizontal="right" vertical="center" wrapText="1"/>
    </xf>
    <xf numFmtId="3" fontId="24" fillId="8" borderId="11" xfId="0" applyNumberFormat="1" applyFont="1" applyFill="1" applyBorder="1" applyAlignment="1">
      <alignment horizontal="right" vertical="center" wrapText="1"/>
    </xf>
    <xf numFmtId="3" fontId="1" fillId="8" borderId="13" xfId="0" applyNumberFormat="1" applyFont="1" applyFill="1" applyBorder="1" applyAlignment="1">
      <alignment horizontal="right" vertical="center" wrapText="1"/>
    </xf>
    <xf numFmtId="3" fontId="1" fillId="8" borderId="11" xfId="0" applyNumberFormat="1" applyFont="1" applyFill="1" applyBorder="1" applyAlignment="1">
      <alignment horizontal="right" vertical="center" wrapText="1"/>
    </xf>
    <xf numFmtId="3" fontId="1" fillId="8" borderId="41" xfId="0" quotePrefix="1" applyNumberFormat="1" applyFont="1" applyFill="1" applyBorder="1" applyAlignment="1">
      <alignment horizontal="right" vertical="center" wrapText="1"/>
    </xf>
    <xf numFmtId="4" fontId="0" fillId="0" borderId="12" xfId="0" applyNumberFormat="1" applyBorder="1" applyAlignment="1">
      <alignment horizontal="right" vertical="center"/>
    </xf>
    <xf numFmtId="0" fontId="1" fillId="0" borderId="0" xfId="0" applyFont="1" applyFill="1"/>
    <xf numFmtId="0" fontId="0" fillId="0" borderId="0" xfId="0" applyFill="1"/>
    <xf numFmtId="166" fontId="0" fillId="0" borderId="0" xfId="8" applyNumberFormat="1" applyFont="1" applyFill="1"/>
    <xf numFmtId="0" fontId="0" fillId="0" borderId="0" xfId="0" applyFill="1" applyAlignment="1">
      <alignment wrapText="1"/>
    </xf>
    <xf numFmtId="166" fontId="1" fillId="0" borderId="0" xfId="8" applyNumberFormat="1" applyFont="1" applyFill="1"/>
    <xf numFmtId="167" fontId="0" fillId="0" borderId="0" xfId="11" applyNumberFormat="1" applyFont="1" applyFill="1"/>
    <xf numFmtId="0" fontId="0" fillId="0" borderId="42" xfId="0" applyFill="1" applyBorder="1" applyAlignment="1">
      <alignment wrapText="1"/>
    </xf>
    <xf numFmtId="166" fontId="0" fillId="0" borderId="42" xfId="8" applyNumberFormat="1" applyFont="1" applyFill="1" applyBorder="1"/>
    <xf numFmtId="167" fontId="0" fillId="0" borderId="42" xfId="11" applyNumberFormat="1" applyFont="1" applyFill="1" applyBorder="1"/>
    <xf numFmtId="0" fontId="1" fillId="0" borderId="42" xfId="0" applyFont="1" applyFill="1" applyBorder="1"/>
    <xf numFmtId="0" fontId="2" fillId="0" borderId="0" xfId="0" applyFont="1" applyAlignment="1">
      <alignment horizontal="left" vertical="center" wrapText="1"/>
    </xf>
    <xf numFmtId="0" fontId="2" fillId="0" borderId="0" xfId="0" applyFont="1" applyFill="1"/>
    <xf numFmtId="0" fontId="34" fillId="0" borderId="0" xfId="0" applyFont="1" applyFill="1"/>
    <xf numFmtId="0" fontId="2" fillId="0" borderId="0" xfId="0" applyFont="1" applyFill="1" applyAlignment="1"/>
    <xf numFmtId="0" fontId="13" fillId="0" borderId="0" xfId="0" applyFont="1" applyFill="1"/>
    <xf numFmtId="0" fontId="35" fillId="0" borderId="0" xfId="0" applyFont="1" applyFill="1"/>
    <xf numFmtId="0" fontId="13" fillId="0" borderId="0" xfId="0" applyFont="1" applyFill="1" applyAlignment="1">
      <alignment wrapText="1"/>
    </xf>
    <xf numFmtId="0" fontId="24" fillId="0" borderId="0" xfId="0" applyFont="1" applyFill="1"/>
    <xf numFmtId="0" fontId="2" fillId="0" borderId="0" xfId="0" applyFont="1" applyFill="1" applyAlignment="1">
      <alignment vertical="top" wrapText="1"/>
    </xf>
    <xf numFmtId="0" fontId="34" fillId="0" borderId="42" xfId="0" applyFont="1" applyFill="1" applyBorder="1"/>
    <xf numFmtId="0" fontId="34" fillId="0" borderId="42" xfId="0" applyFont="1" applyFill="1" applyBorder="1" applyAlignment="1">
      <alignment horizontal="right"/>
    </xf>
    <xf numFmtId="0" fontId="77" fillId="0" borderId="0" xfId="0" applyFont="1" applyFill="1" applyAlignment="1">
      <alignment horizontal="left"/>
    </xf>
    <xf numFmtId="0" fontId="78" fillId="0" borderId="0" xfId="0" applyFont="1" applyAlignment="1">
      <alignment vertical="center"/>
    </xf>
    <xf numFmtId="0" fontId="76" fillId="0" borderId="1" xfId="0" applyFont="1" applyBorder="1" applyAlignment="1">
      <alignment horizontal="center" vertical="top"/>
    </xf>
    <xf numFmtId="0" fontId="76" fillId="0" borderId="1" xfId="0" applyFont="1" applyBorder="1" applyAlignment="1">
      <alignment vertical="top"/>
    </xf>
    <xf numFmtId="0" fontId="29" fillId="0" borderId="70" xfId="0" applyFont="1" applyBorder="1" applyAlignment="1">
      <alignment horizontal="left" vertical="center"/>
    </xf>
    <xf numFmtId="0" fontId="29" fillId="0" borderId="71" xfId="0" applyFont="1" applyBorder="1" applyAlignment="1">
      <alignment horizontal="left" vertical="center"/>
    </xf>
    <xf numFmtId="0" fontId="76" fillId="0" borderId="1" xfId="0" applyFont="1" applyBorder="1" applyAlignment="1">
      <alignment vertical="top" wrapText="1"/>
    </xf>
    <xf numFmtId="0" fontId="29" fillId="0" borderId="70" xfId="0" applyFont="1" applyBorder="1" applyAlignment="1">
      <alignment horizontal="left" vertical="center" wrapText="1"/>
    </xf>
    <xf numFmtId="0" fontId="29" fillId="0" borderId="71" xfId="0" applyFont="1" applyBorder="1" applyAlignment="1">
      <alignment horizontal="left"/>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29" fillId="0" borderId="70" xfId="0" applyFont="1" applyBorder="1" applyAlignment="1">
      <alignment horizontal="left" wrapText="1"/>
    </xf>
    <xf numFmtId="0" fontId="29" fillId="0" borderId="71" xfId="0" applyFont="1" applyBorder="1" applyAlignment="1">
      <alignment horizontal="left" wrapText="1"/>
    </xf>
    <xf numFmtId="0" fontId="29" fillId="0" borderId="70" xfId="0" applyFont="1" applyBorder="1" applyAlignment="1">
      <alignment horizontal="left" vertical="top" wrapText="1"/>
    </xf>
    <xf numFmtId="0" fontId="29" fillId="0" borderId="71" xfId="0" applyFont="1" applyBorder="1" applyAlignment="1">
      <alignment horizontal="left" vertical="top" wrapText="1"/>
    </xf>
    <xf numFmtId="0" fontId="80" fillId="0" borderId="1" xfId="0" applyFont="1" applyBorder="1" applyAlignment="1">
      <alignment vertical="center"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wrapText="1"/>
    </xf>
    <xf numFmtId="3" fontId="29" fillId="0" borderId="70" xfId="0" applyNumberFormat="1" applyFont="1" applyBorder="1" applyAlignment="1">
      <alignment horizontal="left" wrapText="1"/>
    </xf>
    <xf numFmtId="3" fontId="29" fillId="0" borderId="71" xfId="0" applyNumberFormat="1" applyFont="1" applyBorder="1" applyAlignment="1">
      <alignment horizontal="left" wrapText="1"/>
    </xf>
    <xf numFmtId="168" fontId="29" fillId="0" borderId="70" xfId="0" applyNumberFormat="1" applyFont="1" applyBorder="1" applyAlignment="1">
      <alignment horizontal="left" wrapText="1"/>
    </xf>
    <xf numFmtId="168" fontId="29" fillId="0" borderId="71" xfId="0" applyNumberFormat="1" applyFont="1" applyBorder="1" applyAlignment="1">
      <alignment horizontal="left" wrapText="1"/>
    </xf>
    <xf numFmtId="0" fontId="29" fillId="0" borderId="71" xfId="0" applyFont="1" applyBorder="1" applyAlignment="1">
      <alignment horizontal="left" vertical="center" wrapText="1"/>
    </xf>
    <xf numFmtId="0" fontId="80" fillId="0" borderId="1" xfId="0" applyFont="1" applyBorder="1" applyAlignment="1">
      <alignment horizontal="center" vertical="center" wrapText="1"/>
    </xf>
    <xf numFmtId="169" fontId="29" fillId="0" borderId="71" xfId="0" applyNumberFormat="1" applyFont="1" applyBorder="1" applyAlignment="1">
      <alignment horizontal="left" wrapText="1"/>
    </xf>
    <xf numFmtId="168" fontId="29" fillId="0" borderId="71" xfId="0" applyNumberFormat="1" applyFont="1" applyBorder="1" applyAlignment="1">
      <alignment horizontal="left"/>
    </xf>
    <xf numFmtId="168" fontId="29" fillId="0" borderId="70" xfId="0" applyNumberFormat="1" applyFont="1" applyBorder="1" applyAlignment="1">
      <alignment horizontal="left"/>
    </xf>
    <xf numFmtId="0" fontId="54" fillId="0" borderId="71" xfId="0" applyFont="1" applyBorder="1" applyAlignment="1">
      <alignment horizontal="left" wrapText="1"/>
    </xf>
    <xf numFmtId="3" fontId="54" fillId="0" borderId="71" xfId="0" applyNumberFormat="1" applyFont="1" applyBorder="1" applyAlignment="1">
      <alignment horizontal="left" wrapText="1"/>
    </xf>
    <xf numFmtId="168" fontId="54" fillId="0" borderId="71" xfId="0" applyNumberFormat="1" applyFont="1" applyBorder="1" applyAlignment="1">
      <alignment horizontal="left" wrapText="1"/>
    </xf>
    <xf numFmtId="169" fontId="54" fillId="0" borderId="71" xfId="0" applyNumberFormat="1" applyFont="1" applyBorder="1" applyAlignment="1">
      <alignment horizontal="left" wrapText="1"/>
    </xf>
    <xf numFmtId="0" fontId="81" fillId="0" borderId="0" xfId="1" applyFont="1">
      <alignment vertical="center"/>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3" fontId="10" fillId="0" borderId="12" xfId="0" applyNumberFormat="1" applyFont="1" applyBorder="1" applyAlignment="1">
      <alignment vertical="center"/>
    </xf>
    <xf numFmtId="3" fontId="10" fillId="0" borderId="25" xfId="0" applyNumberFormat="1" applyFont="1" applyBorder="1" applyAlignment="1">
      <alignment vertical="center"/>
    </xf>
    <xf numFmtId="3" fontId="10" fillId="9" borderId="25" xfId="0" applyNumberFormat="1" applyFont="1" applyFill="1" applyBorder="1" applyAlignment="1">
      <alignment vertical="center"/>
    </xf>
    <xf numFmtId="3" fontId="82" fillId="0" borderId="25" xfId="0" applyNumberFormat="1" applyFont="1" applyBorder="1" applyAlignment="1">
      <alignment vertical="center" wrapText="1"/>
    </xf>
    <xf numFmtId="3" fontId="82" fillId="0" borderId="25" xfId="0" applyNumberFormat="1" applyFont="1" applyBorder="1" applyAlignment="1">
      <alignment vertical="center"/>
    </xf>
    <xf numFmtId="2" fontId="24" fillId="0" borderId="1" xfId="0" quotePrefix="1" applyNumberFormat="1" applyFont="1" applyBorder="1" applyAlignment="1">
      <alignment wrapText="1"/>
    </xf>
    <xf numFmtId="14" fontId="0" fillId="0" borderId="1" xfId="0" applyNumberFormat="1" applyBorder="1" applyAlignment="1">
      <alignment horizontal="center" vertical="center" wrapText="1"/>
    </xf>
    <xf numFmtId="2" fontId="17" fillId="0" borderId="1" xfId="0" applyNumberFormat="1" applyFont="1" applyBorder="1" applyAlignment="1">
      <alignment vertical="center"/>
    </xf>
    <xf numFmtId="0" fontId="0" fillId="0" borderId="1" xfId="0" applyBorder="1" applyAlignment="1">
      <alignment horizontal="center" vertical="center" wrapText="1"/>
    </xf>
    <xf numFmtId="0" fontId="49" fillId="0" borderId="0" xfId="0" applyFont="1" applyAlignment="1">
      <alignment vertical="center"/>
    </xf>
    <xf numFmtId="0" fontId="83" fillId="0" borderId="0" xfId="0" applyFont="1" applyAlignment="1">
      <alignment vertical="center"/>
    </xf>
    <xf numFmtId="0" fontId="24" fillId="0" borderId="1" xfId="0" applyFont="1" applyBorder="1" applyAlignment="1">
      <alignment wrapText="1"/>
    </xf>
    <xf numFmtId="0" fontId="84" fillId="0" borderId="1" xfId="0" applyFont="1" applyBorder="1" applyAlignment="1">
      <alignment horizontal="center" vertical="center"/>
    </xf>
    <xf numFmtId="0" fontId="84" fillId="0" borderId="1" xfId="0" applyFont="1" applyBorder="1" applyAlignment="1">
      <alignment wrapText="1"/>
    </xf>
    <xf numFmtId="170" fontId="0" fillId="0" borderId="1" xfId="12" applyNumberFormat="1" applyFont="1" applyBorder="1"/>
    <xf numFmtId="170" fontId="1" fillId="0" borderId="1" xfId="12" applyNumberFormat="1" applyFont="1" applyBorder="1"/>
    <xf numFmtId="9" fontId="0" fillId="0" borderId="1" xfId="11" applyFont="1" applyBorder="1" applyAlignment="1">
      <alignment wrapText="1"/>
    </xf>
    <xf numFmtId="9" fontId="6" fillId="0" borderId="1" xfId="0" quotePrefix="1" applyNumberFormat="1" applyFont="1" applyBorder="1" applyAlignment="1">
      <alignment horizontal="center" vertical="center" wrapText="1"/>
    </xf>
    <xf numFmtId="0" fontId="29" fillId="0" borderId="71" xfId="0" applyFont="1" applyFill="1" applyBorder="1" applyAlignment="1">
      <alignment horizontal="left" wrapText="1"/>
    </xf>
    <xf numFmtId="3" fontId="29" fillId="0" borderId="71" xfId="0" applyNumberFormat="1" applyFont="1" applyFill="1" applyBorder="1" applyAlignment="1">
      <alignment horizontal="left" wrapText="1"/>
    </xf>
    <xf numFmtId="3" fontId="17" fillId="0" borderId="1" xfId="0" applyNumberFormat="1" applyFont="1" applyFill="1" applyBorder="1" applyAlignment="1">
      <alignment horizontal="right" vertical="center" wrapText="1"/>
    </xf>
    <xf numFmtId="3" fontId="24" fillId="0" borderId="1" xfId="0" applyNumberFormat="1" applyFont="1" applyFill="1" applyBorder="1" applyAlignment="1">
      <alignment vertical="center" wrapText="1"/>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3"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166" fontId="19" fillId="0" borderId="5" xfId="12" applyNumberFormat="1" applyFont="1" applyBorder="1" applyAlignment="1">
      <alignment horizontal="right" vertical="center"/>
    </xf>
    <xf numFmtId="166" fontId="19" fillId="0" borderId="6" xfId="12" applyNumberFormat="1" applyFont="1" applyBorder="1" applyAlignment="1">
      <alignment horizontal="right" vertical="center"/>
    </xf>
    <xf numFmtId="166" fontId="19" fillId="0" borderId="2" xfId="12" applyNumberFormat="1" applyFont="1" applyBorder="1" applyAlignment="1">
      <alignment horizontal="right" vertical="center"/>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horizontal="left" vertical="center" wrapText="1"/>
    </xf>
    <xf numFmtId="0" fontId="1" fillId="5" borderId="9"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23" fillId="5" borderId="9"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6"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 xfId="0" applyFont="1" applyBorder="1" applyAlignment="1">
      <alignment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0" fillId="0" borderId="1" xfId="0" applyBorder="1" applyAlignment="1">
      <alignment horizontal="center"/>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4" fillId="0" borderId="1" xfId="2" applyFont="1" applyBorder="1" applyAlignment="1">
      <alignment horizontal="center" vertical="center" wrapText="1"/>
    </xf>
    <xf numFmtId="0" fontId="0" fillId="0" borderId="1" xfId="0" applyBorder="1" applyAlignment="1">
      <alignment horizontal="center" vertical="center" wrapText="1"/>
    </xf>
    <xf numFmtId="0" fontId="1" fillId="12" borderId="9" xfId="0" applyFont="1" applyFill="1" applyBorder="1" applyAlignment="1">
      <alignment horizontal="center"/>
    </xf>
    <xf numFmtId="0" fontId="1" fillId="12" borderId="3" xfId="0" applyFont="1" applyFill="1" applyBorder="1" applyAlignment="1">
      <alignment horizontal="center"/>
    </xf>
    <xf numFmtId="0" fontId="1" fillId="12" borderId="10" xfId="0" applyFont="1" applyFill="1" applyBorder="1" applyAlignment="1">
      <alignment horizontal="center"/>
    </xf>
    <xf numFmtId="0" fontId="1" fillId="0" borderId="1" xfId="0" applyFont="1" applyBorder="1" applyAlignment="1">
      <alignment horizontal="center" wrapText="1"/>
    </xf>
    <xf numFmtId="0" fontId="0" fillId="0" borderId="29"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0" fillId="0" borderId="8" xfId="0" applyBorder="1" applyAlignment="1">
      <alignment horizontal="center"/>
    </xf>
    <xf numFmtId="0" fontId="16" fillId="12" borderId="9" xfId="0" applyFont="1" applyFill="1" applyBorder="1" applyAlignment="1">
      <alignment horizontal="center"/>
    </xf>
    <xf numFmtId="0" fontId="16" fillId="12" borderId="3" xfId="0" applyFont="1" applyFill="1" applyBorder="1" applyAlignment="1">
      <alignment horizontal="center"/>
    </xf>
    <xf numFmtId="0" fontId="16" fillId="12" borderId="10" xfId="0" applyFont="1" applyFill="1" applyBorder="1" applyAlignment="1">
      <alignment horizontal="center"/>
    </xf>
    <xf numFmtId="0" fontId="16" fillId="12" borderId="9"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2" borderId="10" xfId="0" applyFont="1" applyFill="1" applyBorder="1" applyAlignment="1">
      <alignment horizontal="center" vertical="center" wrapText="1"/>
    </xf>
    <xf numFmtId="0" fontId="63" fillId="0" borderId="0" xfId="0" applyFont="1" applyAlignment="1">
      <alignment horizontal="center" vertical="center" wrapText="1"/>
    </xf>
    <xf numFmtId="3" fontId="5" fillId="2" borderId="34" xfId="0" applyNumberFormat="1"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13" borderId="9" xfId="0" applyFont="1" applyFill="1" applyBorder="1" applyAlignment="1">
      <alignment horizontal="left" vertical="center" wrapText="1"/>
    </xf>
    <xf numFmtId="0" fontId="17" fillId="13" borderId="3" xfId="0" applyFont="1" applyFill="1" applyBorder="1" applyAlignment="1">
      <alignment horizontal="left" vertical="center" wrapText="1"/>
    </xf>
    <xf numFmtId="0" fontId="17" fillId="13" borderId="10" xfId="0" applyFont="1" applyFill="1" applyBorder="1" applyAlignment="1">
      <alignment horizontal="left" vertical="center" wrapText="1"/>
    </xf>
    <xf numFmtId="0" fontId="0" fillId="2" borderId="34" xfId="0" applyFill="1" applyBorder="1" applyAlignment="1">
      <alignment vertical="center" wrapText="1"/>
    </xf>
    <xf numFmtId="3" fontId="0" fillId="2" borderId="34" xfId="0" applyNumberFormat="1" applyFill="1" applyBorder="1" applyAlignment="1">
      <alignment vertical="center" wrapText="1"/>
    </xf>
    <xf numFmtId="0" fontId="17" fillId="13" borderId="1" xfId="0" applyFont="1" applyFill="1" applyBorder="1" applyAlignment="1">
      <alignment vertical="center" wrapText="1"/>
    </xf>
    <xf numFmtId="0" fontId="17" fillId="3" borderId="1" xfId="0" applyFont="1" applyFill="1" applyBorder="1" applyAlignment="1">
      <alignment vertical="center" wrapText="1"/>
    </xf>
    <xf numFmtId="3" fontId="0" fillId="3" borderId="1" xfId="0" applyNumberFormat="1" applyFill="1" applyBorder="1" applyAlignment="1">
      <alignment vertical="center" wrapText="1"/>
    </xf>
    <xf numFmtId="0" fontId="65" fillId="3" borderId="1" xfId="0" applyFont="1" applyFill="1" applyBorder="1" applyAlignment="1">
      <alignment vertical="center" wrapText="1"/>
    </xf>
    <xf numFmtId="0" fontId="0" fillId="2" borderId="9" xfId="0" applyFill="1" applyBorder="1" applyAlignment="1">
      <alignment horizontal="left"/>
    </xf>
    <xf numFmtId="0" fontId="0" fillId="2" borderId="3" xfId="0" applyFill="1" applyBorder="1" applyAlignment="1">
      <alignment horizontal="left"/>
    </xf>
    <xf numFmtId="0" fontId="0" fillId="2" borderId="10" xfId="0" applyFill="1" applyBorder="1" applyAlignment="1">
      <alignment horizontal="left"/>
    </xf>
    <xf numFmtId="0" fontId="17" fillId="2" borderId="34" xfId="0" applyFont="1" applyFill="1" applyBorder="1" applyAlignment="1">
      <alignment horizontal="center" vertical="center"/>
    </xf>
    <xf numFmtId="0" fontId="0" fillId="0" borderId="38" xfId="0" applyBorder="1" applyAlignment="1">
      <alignment horizontal="right" vertical="center" wrapText="1"/>
    </xf>
    <xf numFmtId="0" fontId="0" fillId="0" borderId="40" xfId="0" applyBorder="1" applyAlignment="1">
      <alignment horizontal="right" vertical="center" wrapText="1"/>
    </xf>
    <xf numFmtId="0" fontId="1" fillId="12" borderId="13"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15" xfId="0" applyFont="1" applyFill="1" applyBorder="1" applyAlignment="1">
      <alignment horizontal="left" vertical="center"/>
    </xf>
    <xf numFmtId="0" fontId="41" fillId="0" borderId="35" xfId="0" applyFont="1" applyBorder="1" applyAlignment="1">
      <alignment vertical="center"/>
    </xf>
    <xf numFmtId="0" fontId="41" fillId="0" borderId="36" xfId="0" applyFont="1" applyBorder="1" applyAlignment="1">
      <alignment vertical="center"/>
    </xf>
    <xf numFmtId="0" fontId="41" fillId="0" borderId="18" xfId="0" applyFont="1" applyBorder="1" applyAlignment="1">
      <alignment vertical="center"/>
    </xf>
    <xf numFmtId="0" fontId="41" fillId="0" borderId="26" xfId="0" applyFont="1" applyBorder="1" applyAlignment="1">
      <alignment vertical="center"/>
    </xf>
    <xf numFmtId="0" fontId="41" fillId="0" borderId="39" xfId="0" applyFont="1" applyBorder="1" applyAlignment="1">
      <alignment vertical="center"/>
    </xf>
    <xf numFmtId="0" fontId="41" fillId="0" borderId="24" xfId="0" applyFont="1" applyBorder="1"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16" fillId="0" borderId="29" xfId="3" applyFont="1" applyBorder="1" applyAlignment="1">
      <alignment horizontal="center" vertical="center" wrapText="1"/>
    </xf>
    <xf numFmtId="0" fontId="16" fillId="0" borderId="32" xfId="3" applyFont="1" applyBorder="1" applyAlignment="1">
      <alignment horizontal="center" vertical="center" wrapText="1"/>
    </xf>
    <xf numFmtId="0" fontId="1" fillId="0" borderId="29" xfId="3" applyFont="1" applyBorder="1" applyAlignment="1">
      <alignment horizontal="center" vertical="center" wrapText="1"/>
    </xf>
    <xf numFmtId="0" fontId="1" fillId="0" borderId="32" xfId="3" applyFont="1" applyBorder="1" applyAlignment="1">
      <alignment horizontal="center" vertical="center" wrapText="1"/>
    </xf>
    <xf numFmtId="0" fontId="16" fillId="0" borderId="30"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9" xfId="3"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lignment horizontal="left"/>
    </xf>
    <xf numFmtId="0" fontId="24" fillId="0" borderId="29"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 xfId="0" applyFont="1" applyBorder="1" applyAlignment="1">
      <alignment horizontal="left" vertical="center" wrapText="1"/>
    </xf>
    <xf numFmtId="0" fontId="16" fillId="2" borderId="46" xfId="9" applyFont="1" applyFill="1" applyBorder="1" applyAlignment="1">
      <alignment horizontal="center" vertical="center"/>
    </xf>
    <xf numFmtId="0" fontId="16" fillId="2" borderId="47" xfId="9" applyFont="1" applyFill="1" applyBorder="1" applyAlignment="1">
      <alignment horizontal="center" vertical="center"/>
    </xf>
    <xf numFmtId="0" fontId="16" fillId="2" borderId="48" xfId="9" applyFont="1" applyFill="1" applyBorder="1" applyAlignment="1">
      <alignment horizontal="center" vertical="center"/>
    </xf>
    <xf numFmtId="0" fontId="16" fillId="2" borderId="49" xfId="9" applyFont="1" applyFill="1" applyBorder="1" applyAlignment="1">
      <alignment horizontal="center" vertical="center"/>
    </xf>
    <xf numFmtId="0" fontId="16" fillId="2" borderId="50" xfId="9" applyFont="1" applyFill="1" applyBorder="1" applyAlignment="1">
      <alignment horizontal="center" vertical="center"/>
    </xf>
    <xf numFmtId="0" fontId="16" fillId="2" borderId="51" xfId="9" applyFont="1" applyFill="1" applyBorder="1" applyAlignment="1">
      <alignment horizontal="center" vertical="center"/>
    </xf>
  </cellXfs>
  <cellStyles count="13">
    <cellStyle name="=C:\WINNT35\SYSTEM32\COMMAND.COM" xfId="3" xr:uid="{2A169BEE-1E6B-41F6-ABB6-B7C0A269E820}"/>
    <cellStyle name="Heading 1 2" xfId="6" xr:uid="{FD2489C5-9576-4AAD-BA70-24F4C18FA1BF}"/>
    <cellStyle name="Heading 2 2" xfId="5" xr:uid="{F87618C2-BF7B-4130-A933-9FAE8F2A828C}"/>
    <cellStyle name="HeadingTable" xfId="7" xr:uid="{CEEDE4A6-2BA3-4C24-9C8F-9E5E78A74276}"/>
    <cellStyle name="Komma" xfId="12" builtinId="3"/>
    <cellStyle name="Komma 2" xfId="8" xr:uid="{106E98EB-8095-4315-8F82-ED84E67E46C5}"/>
    <cellStyle name="Normal" xfId="0" builtinId="0"/>
    <cellStyle name="Normal 2" xfId="1" xr:uid="{E09CB1C8-E8F6-45E9-9A17-8472ECF6DFCF}"/>
    <cellStyle name="Normal 4" xfId="9" xr:uid="{3C673C9F-D106-4E5C-B195-4C0C1906D81E}"/>
    <cellStyle name="Normal_20 OPR" xfId="2" xr:uid="{385BDEC7-9030-4A26-ABA8-C48B10CE8526}"/>
    <cellStyle name="optionalExposure" xfId="4" xr:uid="{5570D6FB-1BD6-4E2C-89FF-192743DA2869}"/>
    <cellStyle name="Procent" xfId="11" builtinId="5"/>
    <cellStyle name="Standard 3" xfId="10" xr:uid="{82F6452C-4ADC-40CD-95CE-2A2FA5F89BF7}"/>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7D71-9E8C-4BB9-A82C-CA08F87A2EE8}">
  <sheetPr>
    <pageSetUpPr fitToPage="1"/>
  </sheetPr>
  <dimension ref="A1:C88"/>
  <sheetViews>
    <sheetView showGridLines="0" tabSelected="1" workbookViewId="0">
      <selection activeCell="A2" sqref="A2"/>
    </sheetView>
  </sheetViews>
  <sheetFormatPr defaultColWidth="9.140625" defaultRowHeight="15" x14ac:dyDescent="0.25"/>
  <cols>
    <col min="1" max="1" width="110" style="476" customWidth="1"/>
    <col min="2" max="2" width="9.140625" style="476"/>
    <col min="3" max="16384" width="9.140625" style="1"/>
  </cols>
  <sheetData>
    <row r="1" spans="1:2" ht="21" x14ac:dyDescent="0.35">
      <c r="A1" s="486" t="s">
        <v>835</v>
      </c>
    </row>
    <row r="2" spans="1:2" x14ac:dyDescent="0.25">
      <c r="A2" s="477" t="s">
        <v>951</v>
      </c>
    </row>
    <row r="4" spans="1:2" ht="15.75" thickBot="1" x14ac:dyDescent="0.3">
      <c r="A4" s="484" t="s">
        <v>743</v>
      </c>
      <c r="B4" s="485" t="s">
        <v>834</v>
      </c>
    </row>
    <row r="6" spans="1:2" x14ac:dyDescent="0.25">
      <c r="A6" s="477" t="s">
        <v>622</v>
      </c>
    </row>
    <row r="7" spans="1:2" x14ac:dyDescent="0.25">
      <c r="A7" s="476" t="s">
        <v>700</v>
      </c>
      <c r="B7" s="476">
        <v>1</v>
      </c>
    </row>
    <row r="8" spans="1:2" x14ac:dyDescent="0.25">
      <c r="A8" s="476" t="s">
        <v>712</v>
      </c>
      <c r="B8" s="476">
        <v>2</v>
      </c>
    </row>
    <row r="10" spans="1:2" x14ac:dyDescent="0.25">
      <c r="A10" s="477" t="s">
        <v>747</v>
      </c>
    </row>
    <row r="11" spans="1:2" x14ac:dyDescent="0.25">
      <c r="A11" s="476" t="s">
        <v>276</v>
      </c>
      <c r="B11" s="476">
        <v>3</v>
      </c>
    </row>
    <row r="12" spans="1:2" x14ac:dyDescent="0.25">
      <c r="A12" s="476" t="s">
        <v>701</v>
      </c>
      <c r="B12" s="476">
        <v>4</v>
      </c>
    </row>
    <row r="14" spans="1:2" x14ac:dyDescent="0.25">
      <c r="A14" s="477" t="s">
        <v>433</v>
      </c>
    </row>
    <row r="15" spans="1:2" x14ac:dyDescent="0.25">
      <c r="A15" s="476" t="s">
        <v>308</v>
      </c>
      <c r="B15" s="476">
        <v>5</v>
      </c>
    </row>
    <row r="16" spans="1:2" x14ac:dyDescent="0.25">
      <c r="A16" s="476" t="s">
        <v>310</v>
      </c>
      <c r="B16" s="476">
        <v>6</v>
      </c>
    </row>
    <row r="17" spans="1:2" x14ac:dyDescent="0.25">
      <c r="A17" s="476" t="s">
        <v>289</v>
      </c>
      <c r="B17" s="476">
        <v>7</v>
      </c>
    </row>
    <row r="18" spans="1:2" x14ac:dyDescent="0.25">
      <c r="A18" s="476" t="s">
        <v>836</v>
      </c>
      <c r="B18" s="476">
        <v>8</v>
      </c>
    </row>
    <row r="20" spans="1:2" x14ac:dyDescent="0.25">
      <c r="A20" s="477" t="s">
        <v>148</v>
      </c>
    </row>
    <row r="21" spans="1:2" x14ac:dyDescent="0.25">
      <c r="A21" s="476" t="s">
        <v>363</v>
      </c>
      <c r="B21" s="476">
        <v>9</v>
      </c>
    </row>
    <row r="22" spans="1:2" x14ac:dyDescent="0.25">
      <c r="A22" s="1" t="s">
        <v>946</v>
      </c>
      <c r="B22" s="476">
        <v>10</v>
      </c>
    </row>
    <row r="23" spans="1:2" x14ac:dyDescent="0.25">
      <c r="A23" s="476" t="s">
        <v>724</v>
      </c>
      <c r="B23" s="476">
        <v>11</v>
      </c>
    </row>
    <row r="24" spans="1:2" x14ac:dyDescent="0.25">
      <c r="A24" s="476" t="s">
        <v>715</v>
      </c>
      <c r="B24" s="476">
        <v>12</v>
      </c>
    </row>
    <row r="25" spans="1:2" x14ac:dyDescent="0.25">
      <c r="A25" s="476" t="s">
        <v>716</v>
      </c>
      <c r="B25" s="476">
        <v>13</v>
      </c>
    </row>
    <row r="26" spans="1:2" x14ac:dyDescent="0.25">
      <c r="A26" s="476" t="s">
        <v>376</v>
      </c>
      <c r="B26" s="476">
        <v>14</v>
      </c>
    </row>
    <row r="27" spans="1:2" x14ac:dyDescent="0.25">
      <c r="A27" s="476" t="s">
        <v>400</v>
      </c>
      <c r="B27" s="476">
        <v>15</v>
      </c>
    </row>
    <row r="28" spans="1:2" x14ac:dyDescent="0.25">
      <c r="A28" s="476" t="s">
        <v>399</v>
      </c>
      <c r="B28" s="476">
        <v>16</v>
      </c>
    </row>
    <row r="30" spans="1:2" x14ac:dyDescent="0.25">
      <c r="A30" s="477" t="s">
        <v>150</v>
      </c>
    </row>
    <row r="31" spans="1:2" x14ac:dyDescent="0.25">
      <c r="A31" s="476" t="s">
        <v>717</v>
      </c>
      <c r="B31" s="476">
        <v>17</v>
      </c>
    </row>
    <row r="33" spans="1:2" x14ac:dyDescent="0.25">
      <c r="A33" s="477" t="s">
        <v>443</v>
      </c>
    </row>
    <row r="34" spans="1:2" x14ac:dyDescent="0.25">
      <c r="A34" s="478" t="s">
        <v>442</v>
      </c>
      <c r="B34" s="476">
        <v>18</v>
      </c>
    </row>
    <row r="36" spans="1:2" x14ac:dyDescent="0.25">
      <c r="A36" s="477" t="s">
        <v>444</v>
      </c>
    </row>
    <row r="37" spans="1:2" x14ac:dyDescent="0.25">
      <c r="A37" s="479" t="s">
        <v>704</v>
      </c>
      <c r="B37" s="476">
        <v>19</v>
      </c>
    </row>
    <row r="38" spans="1:2" x14ac:dyDescent="0.25">
      <c r="A38" s="479" t="s">
        <v>705</v>
      </c>
      <c r="B38" s="476">
        <v>20</v>
      </c>
    </row>
    <row r="39" spans="1:2" x14ac:dyDescent="0.25">
      <c r="A39" s="479" t="s">
        <v>706</v>
      </c>
      <c r="B39" s="476">
        <v>21</v>
      </c>
    </row>
    <row r="40" spans="1:2" x14ac:dyDescent="0.25">
      <c r="A40" s="480"/>
    </row>
    <row r="41" spans="1:2" x14ac:dyDescent="0.25">
      <c r="A41" s="477" t="s">
        <v>703</v>
      </c>
    </row>
    <row r="42" spans="1:2" x14ac:dyDescent="0.25">
      <c r="A42" s="476" t="s">
        <v>610</v>
      </c>
      <c r="B42" s="476">
        <v>22</v>
      </c>
    </row>
    <row r="43" spans="1:2" x14ac:dyDescent="0.25">
      <c r="A43" s="476" t="s">
        <v>653</v>
      </c>
      <c r="B43" s="476">
        <v>23</v>
      </c>
    </row>
    <row r="45" spans="1:2" x14ac:dyDescent="0.25">
      <c r="A45" s="477" t="s">
        <v>435</v>
      </c>
    </row>
    <row r="46" spans="1:2" x14ac:dyDescent="0.25">
      <c r="A46" s="476" t="s">
        <v>434</v>
      </c>
      <c r="B46" s="476">
        <v>24</v>
      </c>
    </row>
    <row r="47" spans="1:2" x14ac:dyDescent="0.25">
      <c r="A47" s="476" t="s">
        <v>437</v>
      </c>
      <c r="B47" s="476">
        <v>25</v>
      </c>
    </row>
    <row r="48" spans="1:2" x14ac:dyDescent="0.25">
      <c r="A48" s="476" t="s">
        <v>436</v>
      </c>
      <c r="B48" s="476">
        <v>26</v>
      </c>
    </row>
    <row r="50" spans="1:3" x14ac:dyDescent="0.25">
      <c r="A50" s="477" t="s">
        <v>814</v>
      </c>
    </row>
    <row r="51" spans="1:3" x14ac:dyDescent="0.25">
      <c r="A51" s="479" t="s">
        <v>718</v>
      </c>
      <c r="B51" s="466">
        <v>27</v>
      </c>
    </row>
    <row r="52" spans="1:3" ht="30" x14ac:dyDescent="0.25">
      <c r="A52" s="481" t="s">
        <v>719</v>
      </c>
      <c r="B52" s="476">
        <v>28</v>
      </c>
      <c r="C52"/>
    </row>
    <row r="54" spans="1:3" x14ac:dyDescent="0.25">
      <c r="A54" s="477" t="s">
        <v>815</v>
      </c>
    </row>
    <row r="55" spans="1:3" ht="18" customHeight="1" x14ac:dyDescent="0.25">
      <c r="A55" s="476" t="s">
        <v>742</v>
      </c>
      <c r="B55" s="476">
        <v>29</v>
      </c>
    </row>
    <row r="59" spans="1:3" x14ac:dyDescent="0.25">
      <c r="A59" s="477" t="s">
        <v>748</v>
      </c>
    </row>
    <row r="60" spans="1:3" x14ac:dyDescent="0.25">
      <c r="A60" s="476" t="s">
        <v>364</v>
      </c>
    </row>
    <row r="61" spans="1:3" x14ac:dyDescent="0.25">
      <c r="A61" s="479" t="s">
        <v>725</v>
      </c>
    </row>
    <row r="62" spans="1:3" x14ac:dyDescent="0.25">
      <c r="A62" s="479" t="s">
        <v>723</v>
      </c>
    </row>
    <row r="63" spans="1:3" x14ac:dyDescent="0.25">
      <c r="A63" s="476" t="s">
        <v>720</v>
      </c>
    </row>
    <row r="64" spans="1:3" x14ac:dyDescent="0.25">
      <c r="A64" s="476" t="s">
        <v>721</v>
      </c>
    </row>
    <row r="65" spans="1:1" ht="15" customHeight="1" x14ac:dyDescent="0.25">
      <c r="A65" s="483" t="s">
        <v>147</v>
      </c>
    </row>
    <row r="66" spans="1:1" x14ac:dyDescent="0.25">
      <c r="A66" s="476" t="s">
        <v>709</v>
      </c>
    </row>
    <row r="67" spans="1:1" x14ac:dyDescent="0.25">
      <c r="A67" s="476" t="s">
        <v>710</v>
      </c>
    </row>
    <row r="68" spans="1:1" x14ac:dyDescent="0.25">
      <c r="A68" s="476" t="s">
        <v>711</v>
      </c>
    </row>
    <row r="69" spans="1:1" x14ac:dyDescent="0.25">
      <c r="A69" s="476" t="s">
        <v>149</v>
      </c>
    </row>
    <row r="70" spans="1:1" x14ac:dyDescent="0.25">
      <c r="A70" s="476" t="s">
        <v>713</v>
      </c>
    </row>
    <row r="71" spans="1:1" x14ac:dyDescent="0.25">
      <c r="A71" s="476" t="s">
        <v>714</v>
      </c>
    </row>
    <row r="72" spans="1:1" x14ac:dyDescent="0.25">
      <c r="A72" s="482" t="s">
        <v>739</v>
      </c>
    </row>
    <row r="73" spans="1:1" x14ac:dyDescent="0.25">
      <c r="A73" s="482" t="s">
        <v>740</v>
      </c>
    </row>
    <row r="74" spans="1:1" x14ac:dyDescent="0.25">
      <c r="A74" s="482" t="s">
        <v>741</v>
      </c>
    </row>
    <row r="75" spans="1:1" x14ac:dyDescent="0.25">
      <c r="A75" s="482" t="s">
        <v>734</v>
      </c>
    </row>
    <row r="76" spans="1:1" x14ac:dyDescent="0.25">
      <c r="A76" s="482" t="s">
        <v>735</v>
      </c>
    </row>
    <row r="77" spans="1:1" x14ac:dyDescent="0.25">
      <c r="A77" s="482" t="s">
        <v>736</v>
      </c>
    </row>
    <row r="78" spans="1:1" x14ac:dyDescent="0.25">
      <c r="A78" s="482" t="s">
        <v>737</v>
      </c>
    </row>
    <row r="79" spans="1:1" x14ac:dyDescent="0.25">
      <c r="A79" s="482" t="s">
        <v>738</v>
      </c>
    </row>
    <row r="80" spans="1:1" x14ac:dyDescent="0.25">
      <c r="A80" s="466" t="s">
        <v>722</v>
      </c>
    </row>
    <row r="81" spans="1:1" x14ac:dyDescent="0.25">
      <c r="A81" s="466" t="s">
        <v>726</v>
      </c>
    </row>
    <row r="82" spans="1:1" x14ac:dyDescent="0.25">
      <c r="A82" s="482" t="s">
        <v>727</v>
      </c>
    </row>
    <row r="83" spans="1:1" x14ac:dyDescent="0.25">
      <c r="A83" s="482" t="s">
        <v>728</v>
      </c>
    </row>
    <row r="84" spans="1:1" x14ac:dyDescent="0.25">
      <c r="A84" s="466" t="s">
        <v>729</v>
      </c>
    </row>
    <row r="85" spans="1:1" x14ac:dyDescent="0.25">
      <c r="A85" s="466" t="s">
        <v>730</v>
      </c>
    </row>
    <row r="86" spans="1:1" x14ac:dyDescent="0.25">
      <c r="A86" s="466" t="s">
        <v>731</v>
      </c>
    </row>
    <row r="87" spans="1:1" x14ac:dyDescent="0.25">
      <c r="A87" s="466" t="s">
        <v>732</v>
      </c>
    </row>
    <row r="88" spans="1:1" x14ac:dyDescent="0.25">
      <c r="A88" s="466" t="s">
        <v>733</v>
      </c>
    </row>
  </sheetData>
  <sheetProtection sheet="1" objects="1" scenarios="1"/>
  <pageMargins left="0.70866141732283472" right="0.70866141732283472" top="0.74803149606299213" bottom="0.74803149606299213" header="0.31496062992125984" footer="0.31496062992125984"/>
  <pageSetup paperSize="9"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A4C7-E59B-4F4F-BAD5-3929FB883DB0}">
  <dimension ref="A1:J17"/>
  <sheetViews>
    <sheetView showGridLines="0" workbookViewId="0">
      <selection activeCell="B15" sqref="B15"/>
    </sheetView>
  </sheetViews>
  <sheetFormatPr defaultRowHeight="15" x14ac:dyDescent="0.25"/>
  <cols>
    <col min="1" max="1" width="4" customWidth="1"/>
    <col min="2" max="2" width="23.85546875" customWidth="1"/>
    <col min="3" max="10" width="14.42578125" customWidth="1"/>
  </cols>
  <sheetData>
    <row r="1" spans="1:10" ht="20.25" x14ac:dyDescent="0.3">
      <c r="A1" s="6" t="s">
        <v>749</v>
      </c>
    </row>
    <row r="2" spans="1:10" ht="20.25" x14ac:dyDescent="0.3">
      <c r="A2" s="7" t="s">
        <v>750</v>
      </c>
      <c r="B2" s="356"/>
    </row>
    <row r="4" spans="1:10" x14ac:dyDescent="0.25">
      <c r="B4" s="353"/>
      <c r="C4" s="355" t="s">
        <v>2</v>
      </c>
      <c r="D4" s="355" t="s">
        <v>3</v>
      </c>
      <c r="E4" s="355" t="s">
        <v>4</v>
      </c>
      <c r="F4" s="355" t="s">
        <v>5</v>
      </c>
      <c r="G4" s="355" t="s">
        <v>6</v>
      </c>
      <c r="H4" s="355" t="s">
        <v>12</v>
      </c>
      <c r="I4" s="355" t="s">
        <v>13</v>
      </c>
      <c r="J4" s="355" t="s">
        <v>14</v>
      </c>
    </row>
    <row r="5" spans="1:10" x14ac:dyDescent="0.25">
      <c r="B5" s="353"/>
      <c r="C5" s="575" t="s">
        <v>751</v>
      </c>
      <c r="D5" s="575"/>
      <c r="E5" s="575"/>
      <c r="F5" s="575"/>
      <c r="G5" s="577" t="s">
        <v>752</v>
      </c>
      <c r="H5" s="578"/>
      <c r="I5" s="578"/>
      <c r="J5" s="579"/>
    </row>
    <row r="6" spans="1:10" ht="36" customHeight="1" x14ac:dyDescent="0.25">
      <c r="A6" s="53"/>
      <c r="B6" s="580" t="s">
        <v>753</v>
      </c>
      <c r="C6" s="575" t="s">
        <v>754</v>
      </c>
      <c r="D6" s="575"/>
      <c r="E6" s="575" t="s">
        <v>755</v>
      </c>
      <c r="F6" s="575"/>
      <c r="G6" s="577" t="s">
        <v>754</v>
      </c>
      <c r="H6" s="579"/>
      <c r="I6" s="577" t="s">
        <v>755</v>
      </c>
      <c r="J6" s="579"/>
    </row>
    <row r="7" spans="1:10" x14ac:dyDescent="0.25">
      <c r="A7" s="53"/>
      <c r="B7" s="580"/>
      <c r="C7" s="355" t="s">
        <v>756</v>
      </c>
      <c r="D7" s="355" t="s">
        <v>757</v>
      </c>
      <c r="E7" s="355" t="s">
        <v>756</v>
      </c>
      <c r="F7" s="355" t="s">
        <v>757</v>
      </c>
      <c r="G7" s="354" t="s">
        <v>756</v>
      </c>
      <c r="H7" s="354" t="s">
        <v>757</v>
      </c>
      <c r="I7" s="354" t="s">
        <v>756</v>
      </c>
      <c r="J7" s="354" t="s">
        <v>757</v>
      </c>
    </row>
    <row r="8" spans="1:10" ht="25.5" x14ac:dyDescent="0.25">
      <c r="A8" s="357">
        <v>1</v>
      </c>
      <c r="B8" s="21" t="s">
        <v>758</v>
      </c>
      <c r="C8" s="358"/>
      <c r="D8" s="358"/>
      <c r="E8" s="358"/>
      <c r="F8" s="358"/>
      <c r="G8" s="358"/>
      <c r="H8" s="358"/>
      <c r="I8" s="358"/>
      <c r="J8" s="358"/>
    </row>
    <row r="9" spans="1:10" x14ac:dyDescent="0.25">
      <c r="A9" s="357">
        <v>2</v>
      </c>
      <c r="B9" s="21" t="s">
        <v>759</v>
      </c>
      <c r="C9" s="358"/>
      <c r="D9" s="358"/>
      <c r="E9" s="358"/>
      <c r="F9" s="358"/>
      <c r="G9" s="358"/>
      <c r="H9" s="358"/>
      <c r="I9" s="358"/>
      <c r="J9" s="358"/>
    </row>
    <row r="10" spans="1:10" x14ac:dyDescent="0.25">
      <c r="A10" s="357">
        <v>3</v>
      </c>
      <c r="B10" s="21" t="s">
        <v>760</v>
      </c>
      <c r="C10" s="358"/>
      <c r="D10" s="358"/>
      <c r="E10" s="358"/>
      <c r="F10" s="358"/>
      <c r="G10" s="358"/>
      <c r="H10" s="358"/>
      <c r="I10" s="358"/>
      <c r="J10" s="358"/>
    </row>
    <row r="11" spans="1:10" x14ac:dyDescent="0.25">
      <c r="A11" s="357">
        <v>4</v>
      </c>
      <c r="B11" s="21" t="s">
        <v>761</v>
      </c>
      <c r="C11" s="358"/>
      <c r="D11" s="358"/>
      <c r="E11" s="358"/>
      <c r="F11" s="358"/>
      <c r="G11" s="358"/>
      <c r="H11" s="358"/>
      <c r="I11" s="358"/>
      <c r="J11" s="358"/>
    </row>
    <row r="12" spans="1:10" ht="25.5" x14ac:dyDescent="0.25">
      <c r="A12" s="357">
        <v>5</v>
      </c>
      <c r="B12" s="21" t="s">
        <v>762</v>
      </c>
      <c r="C12" s="358"/>
      <c r="D12" s="358"/>
      <c r="E12" s="358"/>
      <c r="F12" s="358"/>
      <c r="G12" s="358"/>
      <c r="H12" s="358"/>
      <c r="I12" s="358"/>
      <c r="J12" s="358"/>
    </row>
    <row r="13" spans="1:10" x14ac:dyDescent="0.25">
      <c r="A13" s="357">
        <v>6</v>
      </c>
      <c r="B13" s="21" t="s">
        <v>763</v>
      </c>
      <c r="C13" s="358"/>
      <c r="D13" s="358"/>
      <c r="E13" s="358"/>
      <c r="F13" s="358"/>
      <c r="G13" s="358"/>
      <c r="H13" s="358"/>
      <c r="I13" s="358"/>
      <c r="J13" s="358"/>
    </row>
    <row r="14" spans="1:10" x14ac:dyDescent="0.25">
      <c r="A14" s="357">
        <v>7</v>
      </c>
      <c r="B14" s="21" t="s">
        <v>409</v>
      </c>
      <c r="C14" s="358"/>
      <c r="D14" s="358"/>
      <c r="E14" s="358"/>
      <c r="F14" s="358"/>
      <c r="G14" s="358"/>
      <c r="H14" s="358"/>
      <c r="I14" s="358"/>
      <c r="J14" s="358"/>
    </row>
    <row r="15" spans="1:10" x14ac:dyDescent="0.25">
      <c r="A15" s="357">
        <v>8</v>
      </c>
      <c r="B15" s="21" t="s">
        <v>764</v>
      </c>
      <c r="C15" s="358"/>
      <c r="D15" s="358"/>
      <c r="E15" s="358"/>
      <c r="F15" s="358"/>
      <c r="G15" s="358"/>
      <c r="H15" s="358"/>
      <c r="I15" s="358"/>
      <c r="J15" s="358"/>
    </row>
    <row r="16" spans="1:10" x14ac:dyDescent="0.25">
      <c r="A16" s="256">
        <v>9</v>
      </c>
      <c r="B16" s="89" t="s">
        <v>0</v>
      </c>
      <c r="C16" s="359"/>
      <c r="D16" s="359"/>
      <c r="E16" s="359"/>
      <c r="F16" s="359"/>
      <c r="G16" s="359"/>
      <c r="H16" s="359"/>
      <c r="I16" s="359"/>
      <c r="J16" s="359"/>
    </row>
    <row r="17" spans="2:10" x14ac:dyDescent="0.25">
      <c r="B17" s="78"/>
      <c r="C17" s="360"/>
      <c r="D17" s="360"/>
      <c r="E17" s="360"/>
      <c r="F17" s="360"/>
      <c r="G17" s="360"/>
      <c r="H17" s="360"/>
      <c r="I17" s="360"/>
      <c r="J17" s="360"/>
    </row>
  </sheetData>
  <sheetProtection sheet="1" objects="1" scenarios="1"/>
  <mergeCells count="7">
    <mergeCell ref="C5:F5"/>
    <mergeCell ref="G5:J5"/>
    <mergeCell ref="B6:B7"/>
    <mergeCell ref="C6:D6"/>
    <mergeCell ref="E6:F6"/>
    <mergeCell ref="G6:H6"/>
    <mergeCell ref="I6:J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DEC1-FB73-4157-A1D3-9AE1541DDC94}">
  <sheetPr>
    <pageSetUpPr fitToPage="1"/>
  </sheetPr>
  <dimension ref="A2:AA45"/>
  <sheetViews>
    <sheetView showGridLines="0" showZeros="0" workbookViewId="0">
      <selection activeCell="B15" sqref="B15"/>
    </sheetView>
  </sheetViews>
  <sheetFormatPr defaultRowHeight="15" x14ac:dyDescent="0.25"/>
  <cols>
    <col min="1" max="1" width="11.85546875" customWidth="1"/>
    <col min="2" max="2" width="26.7109375" customWidth="1"/>
    <col min="3" max="17" width="15.140625" customWidth="1"/>
  </cols>
  <sheetData>
    <row r="2" spans="1:27" x14ac:dyDescent="0.25">
      <c r="A2" s="95" t="s">
        <v>311</v>
      </c>
    </row>
    <row r="3" spans="1:27" ht="15.75" x14ac:dyDescent="0.25">
      <c r="A3" s="96"/>
      <c r="B3" s="97"/>
      <c r="C3" s="97"/>
      <c r="D3" s="97"/>
      <c r="E3" s="97"/>
      <c r="F3" s="97"/>
      <c r="G3" s="97"/>
      <c r="H3" s="97"/>
      <c r="I3" s="97"/>
      <c r="J3" s="97"/>
      <c r="K3" s="97"/>
      <c r="L3" s="97"/>
      <c r="M3" s="97"/>
      <c r="N3" s="97"/>
      <c r="O3" s="97"/>
      <c r="P3" s="97"/>
      <c r="Q3" s="97"/>
    </row>
    <row r="4" spans="1:27" ht="16.5" thickBot="1" x14ac:dyDescent="0.3">
      <c r="A4" s="96"/>
      <c r="B4" s="97"/>
      <c r="C4" s="97"/>
      <c r="D4" s="97"/>
      <c r="E4" s="97"/>
      <c r="F4" s="97"/>
      <c r="G4" s="97"/>
      <c r="H4" s="97"/>
      <c r="I4" s="97"/>
      <c r="J4" s="97"/>
      <c r="K4" s="97"/>
      <c r="L4" s="97"/>
      <c r="M4" s="97"/>
      <c r="N4" s="97"/>
      <c r="O4" s="97"/>
      <c r="P4" s="97"/>
      <c r="Q4" s="97"/>
    </row>
    <row r="5" spans="1:27" ht="16.5" thickBot="1" x14ac:dyDescent="0.3">
      <c r="A5" s="98"/>
      <c r="B5" s="98"/>
      <c r="C5" s="99" t="s">
        <v>2</v>
      </c>
      <c r="D5" s="100" t="s">
        <v>3</v>
      </c>
      <c r="E5" s="100" t="s">
        <v>4</v>
      </c>
      <c r="F5" s="100" t="s">
        <v>5</v>
      </c>
      <c r="G5" s="100" t="s">
        <v>6</v>
      </c>
      <c r="H5" s="100" t="s">
        <v>12</v>
      </c>
      <c r="I5" s="100" t="s">
        <v>13</v>
      </c>
      <c r="J5" s="100" t="s">
        <v>14</v>
      </c>
      <c r="K5" s="100" t="s">
        <v>15</v>
      </c>
      <c r="L5" s="100" t="s">
        <v>16</v>
      </c>
      <c r="M5" s="100" t="s">
        <v>17</v>
      </c>
      <c r="N5" s="100" t="s">
        <v>312</v>
      </c>
      <c r="O5" s="100" t="s">
        <v>313</v>
      </c>
      <c r="P5" s="100" t="s">
        <v>314</v>
      </c>
      <c r="Q5" s="100" t="s">
        <v>315</v>
      </c>
    </row>
    <row r="6" spans="1:27" ht="42.75" thickBot="1" x14ac:dyDescent="0.3">
      <c r="A6" s="98"/>
      <c r="B6" s="98"/>
      <c r="C6" s="584" t="s">
        <v>316</v>
      </c>
      <c r="D6" s="585"/>
      <c r="E6" s="585"/>
      <c r="F6" s="585"/>
      <c r="G6" s="585"/>
      <c r="H6" s="586"/>
      <c r="I6" s="581" t="s">
        <v>317</v>
      </c>
      <c r="J6" s="582"/>
      <c r="K6" s="582"/>
      <c r="L6" s="582"/>
      <c r="M6" s="582"/>
      <c r="N6" s="583"/>
      <c r="O6" s="104" t="s">
        <v>318</v>
      </c>
      <c r="P6" s="101" t="s">
        <v>319</v>
      </c>
      <c r="Q6" s="103"/>
    </row>
    <row r="7" spans="1:27" ht="116.25" thickBot="1" x14ac:dyDescent="0.3">
      <c r="A7" s="98"/>
      <c r="B7" s="98"/>
      <c r="C7" s="105" t="s">
        <v>320</v>
      </c>
      <c r="D7" s="106"/>
      <c r="E7" s="107"/>
      <c r="F7" s="108" t="s">
        <v>321</v>
      </c>
      <c r="G7" s="106"/>
      <c r="H7" s="107"/>
      <c r="I7" s="108" t="s">
        <v>322</v>
      </c>
      <c r="J7" s="106"/>
      <c r="K7" s="107"/>
      <c r="L7" s="108" t="s">
        <v>323</v>
      </c>
      <c r="M7" s="106"/>
      <c r="N7" s="107"/>
      <c r="O7" s="109"/>
      <c r="P7" s="110" t="s">
        <v>324</v>
      </c>
      <c r="Q7" s="110" t="s">
        <v>325</v>
      </c>
    </row>
    <row r="8" spans="1:27" ht="16.5" thickBot="1" x14ac:dyDescent="0.3">
      <c r="A8" s="98"/>
      <c r="B8" s="111"/>
      <c r="C8" s="112"/>
      <c r="D8" s="100" t="s">
        <v>360</v>
      </c>
      <c r="E8" s="100" t="s">
        <v>361</v>
      </c>
      <c r="F8" s="112"/>
      <c r="G8" s="100" t="s">
        <v>361</v>
      </c>
      <c r="H8" s="100" t="s">
        <v>362</v>
      </c>
      <c r="I8" s="114"/>
      <c r="J8" s="100" t="s">
        <v>360</v>
      </c>
      <c r="K8" s="100" t="s">
        <v>361</v>
      </c>
      <c r="L8" s="115"/>
      <c r="M8" s="100" t="s">
        <v>361</v>
      </c>
      <c r="N8" s="100" t="s">
        <v>362</v>
      </c>
      <c r="O8" s="112"/>
      <c r="P8" s="116"/>
      <c r="Q8" s="116"/>
    </row>
    <row r="9" spans="1:27" ht="32.25" thickBot="1" x14ac:dyDescent="0.3">
      <c r="A9" s="117" t="s">
        <v>326</v>
      </c>
      <c r="B9" s="113" t="s">
        <v>327</v>
      </c>
      <c r="C9" s="520">
        <v>1506252</v>
      </c>
      <c r="D9" s="521">
        <v>1506252</v>
      </c>
      <c r="E9" s="521">
        <v>0</v>
      </c>
      <c r="F9" s="520">
        <v>0</v>
      </c>
      <c r="G9" s="521">
        <v>0</v>
      </c>
      <c r="H9" s="521">
        <v>0</v>
      </c>
      <c r="I9" s="521">
        <v>0</v>
      </c>
      <c r="J9" s="520">
        <v>0</v>
      </c>
      <c r="K9" s="520">
        <v>0</v>
      </c>
      <c r="L9" s="520">
        <v>0</v>
      </c>
      <c r="M9" s="520">
        <v>0</v>
      </c>
      <c r="N9" s="520">
        <v>0</v>
      </c>
      <c r="O9" s="520"/>
      <c r="P9" s="521"/>
      <c r="Q9" s="521"/>
      <c r="R9" s="127"/>
      <c r="S9" s="127"/>
      <c r="T9" s="125"/>
      <c r="U9" s="125"/>
      <c r="V9" s="125"/>
      <c r="W9" s="125"/>
      <c r="X9" s="125"/>
      <c r="Y9" s="125"/>
      <c r="Z9" s="125"/>
      <c r="AA9" s="125"/>
    </row>
    <row r="10" spans="1:27" ht="15.75" thickBot="1" x14ac:dyDescent="0.3">
      <c r="A10" s="117" t="s">
        <v>328</v>
      </c>
      <c r="B10" s="113" t="s">
        <v>329</v>
      </c>
      <c r="C10" s="520">
        <f t="shared" ref="C10:Q10" si="0">C11+C12+C13+C14+C15+C17</f>
        <v>6883805</v>
      </c>
      <c r="D10" s="520">
        <f t="shared" si="0"/>
        <v>5775989</v>
      </c>
      <c r="E10" s="520">
        <f t="shared" si="0"/>
        <v>1107815</v>
      </c>
      <c r="F10" s="520">
        <f t="shared" si="0"/>
        <v>593556</v>
      </c>
      <c r="G10" s="520">
        <f t="shared" si="0"/>
        <v>29580</v>
      </c>
      <c r="H10" s="520">
        <f t="shared" si="0"/>
        <v>558135</v>
      </c>
      <c r="I10" s="520">
        <f t="shared" si="0"/>
        <v>109428</v>
      </c>
      <c r="J10" s="520">
        <f t="shared" si="0"/>
        <v>43029</v>
      </c>
      <c r="K10" s="520">
        <f t="shared" si="0"/>
        <v>66398</v>
      </c>
      <c r="L10" s="520">
        <f t="shared" si="0"/>
        <v>214810</v>
      </c>
      <c r="M10" s="520">
        <f t="shared" si="0"/>
        <v>1274</v>
      </c>
      <c r="N10" s="520">
        <f t="shared" si="0"/>
        <v>213324</v>
      </c>
      <c r="O10" s="520">
        <f t="shared" si="0"/>
        <v>0</v>
      </c>
      <c r="P10" s="520">
        <f t="shared" si="0"/>
        <v>6622684.2569999993</v>
      </c>
      <c r="Q10" s="520">
        <f t="shared" si="0"/>
        <v>446211.97500000003</v>
      </c>
      <c r="R10" s="127"/>
      <c r="S10" s="127"/>
      <c r="T10" s="125"/>
      <c r="U10" s="125"/>
      <c r="V10" s="125"/>
      <c r="W10" s="125"/>
      <c r="X10" s="125"/>
      <c r="Y10" s="125"/>
      <c r="Z10" s="125"/>
      <c r="AA10" s="125"/>
    </row>
    <row r="11" spans="1:27" ht="15.75" thickBot="1" x14ac:dyDescent="0.3">
      <c r="A11" s="119" t="s">
        <v>330</v>
      </c>
      <c r="B11" s="120" t="s">
        <v>331</v>
      </c>
      <c r="C11" s="126">
        <v>0</v>
      </c>
      <c r="D11" s="126">
        <v>0</v>
      </c>
      <c r="E11" s="126">
        <v>0</v>
      </c>
      <c r="F11" s="521">
        <v>0</v>
      </c>
      <c r="G11" s="521">
        <v>0</v>
      </c>
      <c r="H11" s="521">
        <v>0</v>
      </c>
      <c r="I11" s="521">
        <v>0</v>
      </c>
      <c r="J11" s="521">
        <v>0</v>
      </c>
      <c r="K11" s="521">
        <v>0</v>
      </c>
      <c r="L11" s="521">
        <v>0</v>
      </c>
      <c r="M11" s="521">
        <v>0</v>
      </c>
      <c r="N11" s="521">
        <v>0</v>
      </c>
      <c r="O11" s="521">
        <v>0</v>
      </c>
      <c r="P11" s="521">
        <v>0</v>
      </c>
      <c r="Q11" s="521">
        <v>0</v>
      </c>
      <c r="R11" s="127"/>
      <c r="S11" s="127"/>
      <c r="T11" s="125"/>
      <c r="U11" s="125"/>
      <c r="V11" s="125"/>
      <c r="W11" s="125"/>
      <c r="X11" s="125"/>
      <c r="Y11" s="125"/>
      <c r="Z11" s="125"/>
      <c r="AA11" s="125"/>
    </row>
    <row r="12" spans="1:27" ht="15.75" thickBot="1" x14ac:dyDescent="0.3">
      <c r="A12" s="119" t="s">
        <v>332</v>
      </c>
      <c r="B12" s="120" t="s">
        <v>333</v>
      </c>
      <c r="C12" s="126">
        <v>56</v>
      </c>
      <c r="D12" s="126">
        <v>56</v>
      </c>
      <c r="E12" s="126">
        <v>0</v>
      </c>
      <c r="F12" s="521">
        <v>0</v>
      </c>
      <c r="G12" s="521">
        <v>0</v>
      </c>
      <c r="H12" s="521">
        <v>0</v>
      </c>
      <c r="I12" s="521">
        <v>2</v>
      </c>
      <c r="J12" s="521">
        <v>2</v>
      </c>
      <c r="K12" s="521">
        <v>0</v>
      </c>
      <c r="L12" s="521">
        <v>0</v>
      </c>
      <c r="M12" s="521">
        <v>0</v>
      </c>
      <c r="N12" s="521">
        <v>0</v>
      </c>
      <c r="O12" s="521">
        <v>0</v>
      </c>
      <c r="P12" s="521">
        <v>0</v>
      </c>
      <c r="Q12" s="521">
        <v>0</v>
      </c>
      <c r="R12" s="127"/>
      <c r="S12" s="127"/>
      <c r="T12" s="125"/>
      <c r="U12" s="125"/>
      <c r="V12" s="125"/>
      <c r="W12" s="125"/>
      <c r="X12" s="125"/>
      <c r="Y12" s="125"/>
      <c r="Z12" s="125"/>
      <c r="AA12" s="125"/>
    </row>
    <row r="13" spans="1:27" ht="15.75" thickBot="1" x14ac:dyDescent="0.3">
      <c r="A13" s="119" t="s">
        <v>334</v>
      </c>
      <c r="B13" s="120" t="s">
        <v>335</v>
      </c>
      <c r="C13" s="126">
        <v>0</v>
      </c>
      <c r="D13" s="126">
        <v>0</v>
      </c>
      <c r="E13" s="126">
        <v>0</v>
      </c>
      <c r="F13" s="521">
        <v>0</v>
      </c>
      <c r="G13" s="521">
        <v>0</v>
      </c>
      <c r="H13" s="521">
        <v>0</v>
      </c>
      <c r="I13" s="521">
        <v>0</v>
      </c>
      <c r="J13" s="521">
        <v>0</v>
      </c>
      <c r="K13" s="521">
        <v>0</v>
      </c>
      <c r="L13" s="521">
        <v>0</v>
      </c>
      <c r="M13" s="521">
        <v>0</v>
      </c>
      <c r="N13" s="521">
        <v>0</v>
      </c>
      <c r="O13" s="521">
        <v>0</v>
      </c>
      <c r="P13" s="521">
        <v>0</v>
      </c>
      <c r="Q13" s="521">
        <v>0</v>
      </c>
      <c r="R13" s="127"/>
      <c r="S13" s="127"/>
      <c r="T13" s="125"/>
      <c r="U13" s="125"/>
      <c r="V13" s="125"/>
      <c r="W13" s="125"/>
      <c r="X13" s="125"/>
      <c r="Y13" s="125"/>
      <c r="Z13" s="125"/>
      <c r="AA13" s="125"/>
    </row>
    <row r="14" spans="1:27" ht="15.75" thickBot="1" x14ac:dyDescent="0.3">
      <c r="A14" s="119" t="s">
        <v>336</v>
      </c>
      <c r="B14" s="120" t="s">
        <v>337</v>
      </c>
      <c r="C14" s="126">
        <v>582423</v>
      </c>
      <c r="D14" s="126">
        <v>521015</v>
      </c>
      <c r="E14" s="126">
        <v>61408</v>
      </c>
      <c r="F14" s="521">
        <v>17214</v>
      </c>
      <c r="G14" s="521">
        <v>4582</v>
      </c>
      <c r="H14" s="521">
        <v>12632</v>
      </c>
      <c r="I14" s="521">
        <v>11254</v>
      </c>
      <c r="J14" s="521">
        <v>6530</v>
      </c>
      <c r="K14" s="521">
        <v>4724</v>
      </c>
      <c r="L14" s="521">
        <v>10698</v>
      </c>
      <c r="M14" s="521">
        <v>9</v>
      </c>
      <c r="N14" s="521">
        <v>10689</v>
      </c>
      <c r="O14" s="521">
        <v>0</v>
      </c>
      <c r="P14" s="521">
        <v>221191.74600000001</v>
      </c>
      <c r="Q14" s="521">
        <v>2633.4760000000001</v>
      </c>
      <c r="R14" s="127"/>
      <c r="S14" s="127"/>
      <c r="T14" s="125"/>
      <c r="U14" s="125"/>
      <c r="V14" s="125"/>
      <c r="W14" s="125"/>
      <c r="X14" s="125"/>
      <c r="Y14" s="125"/>
      <c r="Z14" s="125"/>
      <c r="AA14" s="125"/>
    </row>
    <row r="15" spans="1:27" ht="15.75" thickBot="1" x14ac:dyDescent="0.3">
      <c r="A15" s="119" t="s">
        <v>338</v>
      </c>
      <c r="B15" s="120" t="s">
        <v>339</v>
      </c>
      <c r="C15" s="126">
        <v>2552401</v>
      </c>
      <c r="D15" s="126">
        <v>1982194</v>
      </c>
      <c r="E15" s="126">
        <v>570207</v>
      </c>
      <c r="F15" s="521">
        <v>329582</v>
      </c>
      <c r="G15" s="521">
        <v>11618</v>
      </c>
      <c r="H15" s="521">
        <v>316049</v>
      </c>
      <c r="I15" s="521">
        <v>62504</v>
      </c>
      <c r="J15" s="521">
        <v>22107</v>
      </c>
      <c r="K15" s="521">
        <v>40397</v>
      </c>
      <c r="L15" s="521">
        <v>95882</v>
      </c>
      <c r="M15" s="521">
        <v>168</v>
      </c>
      <c r="N15" s="521">
        <v>95595</v>
      </c>
      <c r="O15" s="521">
        <v>0</v>
      </c>
      <c r="P15" s="521">
        <v>3481096.6060000001</v>
      </c>
      <c r="Q15" s="521">
        <v>366112.14500000002</v>
      </c>
      <c r="R15" s="127"/>
      <c r="S15" s="127"/>
      <c r="T15" s="125"/>
      <c r="U15" s="125"/>
      <c r="V15" s="125"/>
      <c r="W15" s="125"/>
      <c r="X15" s="125"/>
      <c r="Y15" s="125"/>
      <c r="Z15" s="125"/>
      <c r="AA15" s="125"/>
    </row>
    <row r="16" spans="1:27" ht="15.75" thickBot="1" x14ac:dyDescent="0.3">
      <c r="A16" s="119" t="s">
        <v>340</v>
      </c>
      <c r="B16" s="121" t="s">
        <v>341</v>
      </c>
      <c r="C16" s="126">
        <v>2552401</v>
      </c>
      <c r="D16" s="126">
        <v>1982194</v>
      </c>
      <c r="E16" s="126">
        <v>570207</v>
      </c>
      <c r="F16" s="521">
        <v>329582</v>
      </c>
      <c r="G16" s="521">
        <v>11618</v>
      </c>
      <c r="H16" s="521">
        <v>316049</v>
      </c>
      <c r="I16" s="521">
        <v>62504</v>
      </c>
      <c r="J16" s="521">
        <v>22107</v>
      </c>
      <c r="K16" s="521">
        <v>40397</v>
      </c>
      <c r="L16" s="521">
        <v>95882</v>
      </c>
      <c r="M16" s="521">
        <v>168</v>
      </c>
      <c r="N16" s="521">
        <v>95595</v>
      </c>
      <c r="O16" s="521">
        <v>0</v>
      </c>
      <c r="P16" s="521">
        <v>3481096.6060000001</v>
      </c>
      <c r="Q16" s="521">
        <v>366112.14500000002</v>
      </c>
      <c r="R16" s="127"/>
      <c r="S16" s="127"/>
      <c r="T16" s="125"/>
      <c r="U16" s="125"/>
      <c r="V16" s="125"/>
      <c r="W16" s="125"/>
      <c r="X16" s="125"/>
      <c r="Y16" s="125"/>
      <c r="Z16" s="125"/>
      <c r="AA16" s="125"/>
    </row>
    <row r="17" spans="1:27" ht="15.75" thickBot="1" x14ac:dyDescent="0.3">
      <c r="A17" s="119" t="s">
        <v>342</v>
      </c>
      <c r="B17" s="120" t="s">
        <v>343</v>
      </c>
      <c r="C17" s="126">
        <v>3748925</v>
      </c>
      <c r="D17" s="126">
        <v>3272724</v>
      </c>
      <c r="E17" s="126">
        <v>476200</v>
      </c>
      <c r="F17" s="521">
        <v>246760</v>
      </c>
      <c r="G17" s="521">
        <v>13380</v>
      </c>
      <c r="H17" s="521">
        <v>229454</v>
      </c>
      <c r="I17" s="521">
        <v>35668</v>
      </c>
      <c r="J17" s="521">
        <v>14390</v>
      </c>
      <c r="K17" s="521">
        <v>21277</v>
      </c>
      <c r="L17" s="521">
        <v>108230</v>
      </c>
      <c r="M17" s="521">
        <v>1097</v>
      </c>
      <c r="N17" s="521">
        <v>107040</v>
      </c>
      <c r="O17" s="521">
        <v>0</v>
      </c>
      <c r="P17" s="521">
        <v>2920395.9049999998</v>
      </c>
      <c r="Q17" s="521">
        <v>77466.354000000007</v>
      </c>
      <c r="R17" s="127"/>
      <c r="S17" s="127"/>
      <c r="T17" s="125"/>
      <c r="U17" s="125"/>
      <c r="V17" s="125"/>
      <c r="W17" s="125"/>
      <c r="X17" s="125"/>
      <c r="Y17" s="125"/>
      <c r="Z17" s="125"/>
      <c r="AA17" s="125"/>
    </row>
    <row r="18" spans="1:27" ht="15.75" thickBot="1" x14ac:dyDescent="0.3">
      <c r="A18" s="122" t="s">
        <v>344</v>
      </c>
      <c r="B18" s="118" t="s">
        <v>345</v>
      </c>
      <c r="C18" s="521">
        <f>SUM(C19:C23)</f>
        <v>0</v>
      </c>
      <c r="D18" s="521">
        <f t="shared" ref="D18:Q18" si="1">SUM(D19:D23)</f>
        <v>0</v>
      </c>
      <c r="E18" s="521">
        <f t="shared" si="1"/>
        <v>0</v>
      </c>
      <c r="F18" s="521">
        <f t="shared" si="1"/>
        <v>0</v>
      </c>
      <c r="G18" s="521">
        <f t="shared" si="1"/>
        <v>0</v>
      </c>
      <c r="H18" s="521">
        <f t="shared" si="1"/>
        <v>0</v>
      </c>
      <c r="I18" s="521">
        <f t="shared" si="1"/>
        <v>0</v>
      </c>
      <c r="J18" s="521">
        <f t="shared" si="1"/>
        <v>0</v>
      </c>
      <c r="K18" s="521">
        <f t="shared" si="1"/>
        <v>0</v>
      </c>
      <c r="L18" s="521">
        <f t="shared" si="1"/>
        <v>0</v>
      </c>
      <c r="M18" s="521">
        <f t="shared" si="1"/>
        <v>0</v>
      </c>
      <c r="N18" s="521">
        <f t="shared" si="1"/>
        <v>0</v>
      </c>
      <c r="O18" s="521">
        <f t="shared" si="1"/>
        <v>0</v>
      </c>
      <c r="P18" s="521">
        <f t="shared" si="1"/>
        <v>0</v>
      </c>
      <c r="Q18" s="521">
        <f t="shared" si="1"/>
        <v>0</v>
      </c>
      <c r="R18" s="127"/>
      <c r="S18" s="127"/>
      <c r="T18" s="125"/>
      <c r="U18" s="125"/>
      <c r="V18" s="125"/>
      <c r="W18" s="125"/>
      <c r="X18" s="125"/>
      <c r="Y18" s="125"/>
      <c r="Z18" s="125"/>
      <c r="AA18" s="125"/>
    </row>
    <row r="19" spans="1:27" ht="15.75" thickBot="1" x14ac:dyDescent="0.3">
      <c r="A19" s="119" t="s">
        <v>346</v>
      </c>
      <c r="B19" s="120" t="s">
        <v>331</v>
      </c>
      <c r="C19" s="126">
        <v>0</v>
      </c>
      <c r="D19" s="126">
        <v>0</v>
      </c>
      <c r="E19" s="126">
        <v>0</v>
      </c>
      <c r="F19" s="521">
        <v>0</v>
      </c>
      <c r="G19" s="521">
        <v>0</v>
      </c>
      <c r="H19" s="521">
        <v>0</v>
      </c>
      <c r="I19" s="521">
        <v>0</v>
      </c>
      <c r="J19" s="521">
        <v>0</v>
      </c>
      <c r="K19" s="521">
        <v>0</v>
      </c>
      <c r="L19" s="521">
        <v>0</v>
      </c>
      <c r="M19" s="521">
        <v>0</v>
      </c>
      <c r="N19" s="521">
        <v>0</v>
      </c>
      <c r="O19" s="521">
        <v>0</v>
      </c>
      <c r="P19" s="521">
        <v>0</v>
      </c>
      <c r="Q19" s="521">
        <v>0</v>
      </c>
      <c r="R19" s="127"/>
      <c r="S19" s="127"/>
      <c r="T19" s="125"/>
      <c r="U19" s="125"/>
      <c r="V19" s="125"/>
      <c r="W19" s="125"/>
      <c r="X19" s="125"/>
      <c r="Y19" s="125"/>
      <c r="Z19" s="125"/>
      <c r="AA19" s="125"/>
    </row>
    <row r="20" spans="1:27" ht="15.75" thickBot="1" x14ac:dyDescent="0.3">
      <c r="A20" s="119" t="s">
        <v>347</v>
      </c>
      <c r="B20" s="120" t="s">
        <v>333</v>
      </c>
      <c r="C20" s="126">
        <v>0</v>
      </c>
      <c r="D20" s="126">
        <v>0</v>
      </c>
      <c r="E20" s="126">
        <v>0</v>
      </c>
      <c r="F20" s="521">
        <v>0</v>
      </c>
      <c r="G20" s="521">
        <v>0</v>
      </c>
      <c r="H20" s="521">
        <v>0</v>
      </c>
      <c r="I20" s="521">
        <v>0</v>
      </c>
      <c r="J20" s="521">
        <v>0</v>
      </c>
      <c r="K20" s="521">
        <v>0</v>
      </c>
      <c r="L20" s="521">
        <v>0</v>
      </c>
      <c r="M20" s="521">
        <v>0</v>
      </c>
      <c r="N20" s="521">
        <v>0</v>
      </c>
      <c r="O20" s="521">
        <v>0</v>
      </c>
      <c r="P20" s="521">
        <v>0</v>
      </c>
      <c r="Q20" s="521">
        <v>0</v>
      </c>
      <c r="R20" s="127"/>
      <c r="S20" s="127"/>
      <c r="T20" s="125"/>
      <c r="U20" s="125"/>
      <c r="V20" s="125"/>
      <c r="W20" s="125"/>
      <c r="X20" s="125"/>
      <c r="Y20" s="125"/>
      <c r="Z20" s="125"/>
      <c r="AA20" s="125"/>
    </row>
    <row r="21" spans="1:27" ht="15.75" thickBot="1" x14ac:dyDescent="0.3">
      <c r="A21" s="119" t="s">
        <v>348</v>
      </c>
      <c r="B21" s="120" t="s">
        <v>335</v>
      </c>
      <c r="C21" s="126">
        <v>0</v>
      </c>
      <c r="D21" s="126">
        <v>0</v>
      </c>
      <c r="E21" s="126">
        <v>0</v>
      </c>
      <c r="F21" s="521">
        <v>0</v>
      </c>
      <c r="G21" s="521">
        <v>0</v>
      </c>
      <c r="H21" s="521">
        <v>0</v>
      </c>
      <c r="I21" s="521">
        <v>0</v>
      </c>
      <c r="J21" s="521">
        <v>0</v>
      </c>
      <c r="K21" s="521">
        <v>0</v>
      </c>
      <c r="L21" s="521">
        <v>0</v>
      </c>
      <c r="M21" s="521">
        <v>0</v>
      </c>
      <c r="N21" s="521">
        <v>0</v>
      </c>
      <c r="O21" s="521">
        <v>0</v>
      </c>
      <c r="P21" s="521">
        <v>0</v>
      </c>
      <c r="Q21" s="521">
        <v>0</v>
      </c>
      <c r="R21" s="127"/>
      <c r="S21" s="127"/>
      <c r="T21" s="125"/>
      <c r="U21" s="125"/>
      <c r="V21" s="125"/>
      <c r="W21" s="125"/>
      <c r="X21" s="125"/>
      <c r="Y21" s="125"/>
      <c r="Z21" s="125"/>
      <c r="AA21" s="125"/>
    </row>
    <row r="22" spans="1:27" ht="15.75" thickBot="1" x14ac:dyDescent="0.3">
      <c r="A22" s="119" t="s">
        <v>349</v>
      </c>
      <c r="B22" s="120" t="s">
        <v>337</v>
      </c>
      <c r="C22" s="126">
        <v>0</v>
      </c>
      <c r="D22" s="126">
        <v>0</v>
      </c>
      <c r="E22" s="126">
        <v>0</v>
      </c>
      <c r="F22" s="521">
        <v>0</v>
      </c>
      <c r="G22" s="521">
        <v>0</v>
      </c>
      <c r="H22" s="521">
        <v>0</v>
      </c>
      <c r="I22" s="521">
        <v>0</v>
      </c>
      <c r="J22" s="521">
        <v>0</v>
      </c>
      <c r="K22" s="521">
        <v>0</v>
      </c>
      <c r="L22" s="521">
        <v>0</v>
      </c>
      <c r="M22" s="521">
        <v>0</v>
      </c>
      <c r="N22" s="521">
        <v>0</v>
      </c>
      <c r="O22" s="521">
        <v>0</v>
      </c>
      <c r="P22" s="521">
        <v>0</v>
      </c>
      <c r="Q22" s="521">
        <v>0</v>
      </c>
      <c r="R22" s="127"/>
      <c r="S22" s="127"/>
      <c r="T22" s="125"/>
      <c r="U22" s="125"/>
      <c r="V22" s="125"/>
      <c r="W22" s="125"/>
      <c r="X22" s="125"/>
      <c r="Y22" s="125"/>
      <c r="Z22" s="125"/>
      <c r="AA22" s="125"/>
    </row>
    <row r="23" spans="1:27" ht="15.75" thickBot="1" x14ac:dyDescent="0.3">
      <c r="A23" s="119" t="s">
        <v>350</v>
      </c>
      <c r="B23" s="120" t="s">
        <v>339</v>
      </c>
      <c r="C23" s="126">
        <v>0</v>
      </c>
      <c r="D23" s="126">
        <v>0</v>
      </c>
      <c r="E23" s="126">
        <v>0</v>
      </c>
      <c r="F23" s="521">
        <v>0</v>
      </c>
      <c r="G23" s="521">
        <v>0</v>
      </c>
      <c r="H23" s="521">
        <v>0</v>
      </c>
      <c r="I23" s="521">
        <v>0</v>
      </c>
      <c r="J23" s="521">
        <v>0</v>
      </c>
      <c r="K23" s="521">
        <v>0</v>
      </c>
      <c r="L23" s="521">
        <v>0</v>
      </c>
      <c r="M23" s="521">
        <v>0</v>
      </c>
      <c r="N23" s="521">
        <v>0</v>
      </c>
      <c r="O23" s="521">
        <v>0</v>
      </c>
      <c r="P23" s="521">
        <v>0</v>
      </c>
      <c r="Q23" s="521">
        <v>0</v>
      </c>
      <c r="R23" s="127"/>
      <c r="S23" s="127"/>
      <c r="T23" s="125"/>
      <c r="U23" s="125"/>
      <c r="V23" s="125"/>
      <c r="W23" s="125"/>
      <c r="X23" s="125"/>
      <c r="Y23" s="125"/>
      <c r="Z23" s="125"/>
      <c r="AA23" s="125"/>
    </row>
    <row r="24" spans="1:27" ht="15.75" thickBot="1" x14ac:dyDescent="0.3">
      <c r="A24" s="122" t="s">
        <v>351</v>
      </c>
      <c r="B24" s="118" t="s">
        <v>352</v>
      </c>
      <c r="C24" s="521">
        <f t="shared" ref="C24:N24" si="2">SUM(C25:C30)</f>
        <v>5984448</v>
      </c>
      <c r="D24" s="521">
        <f t="shared" si="2"/>
        <v>5365479</v>
      </c>
      <c r="E24" s="521">
        <f t="shared" si="2"/>
        <v>618968</v>
      </c>
      <c r="F24" s="521">
        <f t="shared" si="2"/>
        <v>107142</v>
      </c>
      <c r="G24" s="521">
        <f t="shared" si="2"/>
        <v>0</v>
      </c>
      <c r="H24" s="521">
        <f t="shared" si="2"/>
        <v>20227</v>
      </c>
      <c r="I24" s="521">
        <f t="shared" si="2"/>
        <v>53026</v>
      </c>
      <c r="J24" s="521">
        <f t="shared" si="2"/>
        <v>38153</v>
      </c>
      <c r="K24" s="521">
        <f t="shared" si="2"/>
        <v>9494</v>
      </c>
      <c r="L24" s="521">
        <f t="shared" si="2"/>
        <v>0</v>
      </c>
      <c r="M24" s="521">
        <f t="shared" si="2"/>
        <v>0</v>
      </c>
      <c r="N24" s="521">
        <f t="shared" si="2"/>
        <v>5380</v>
      </c>
      <c r="O24" s="522"/>
      <c r="P24" s="521">
        <f>SUM(P25:P30)</f>
        <v>0</v>
      </c>
      <c r="Q24" s="521">
        <f>SUM(Q25:Q30)</f>
        <v>0</v>
      </c>
      <c r="R24" s="127"/>
      <c r="S24" s="127"/>
      <c r="T24" s="125"/>
      <c r="U24" s="125"/>
      <c r="V24" s="125"/>
      <c r="W24" s="125"/>
      <c r="X24" s="125"/>
      <c r="Y24" s="125"/>
      <c r="Z24" s="125"/>
      <c r="AA24" s="125"/>
    </row>
    <row r="25" spans="1:27" ht="15.75" thickBot="1" x14ac:dyDescent="0.3">
      <c r="A25" s="119" t="s">
        <v>353</v>
      </c>
      <c r="B25" s="120" t="s">
        <v>331</v>
      </c>
      <c r="C25" s="521"/>
      <c r="D25" s="521"/>
      <c r="E25" s="521"/>
      <c r="F25" s="521"/>
      <c r="G25" s="521"/>
      <c r="H25" s="521"/>
      <c r="I25" s="521"/>
      <c r="J25" s="521"/>
      <c r="K25" s="521"/>
      <c r="L25" s="521"/>
      <c r="M25" s="521"/>
      <c r="N25" s="521"/>
      <c r="O25" s="522"/>
      <c r="P25" s="521"/>
      <c r="Q25" s="521"/>
      <c r="R25" s="127"/>
      <c r="S25" s="127"/>
      <c r="T25" s="125"/>
      <c r="U25" s="125"/>
      <c r="V25" s="125"/>
      <c r="W25" s="125"/>
      <c r="X25" s="125"/>
      <c r="Y25" s="125"/>
      <c r="Z25" s="125"/>
      <c r="AA25" s="125"/>
    </row>
    <row r="26" spans="1:27" ht="15.75" thickBot="1" x14ac:dyDescent="0.3">
      <c r="A26" s="119" t="s">
        <v>354</v>
      </c>
      <c r="B26" s="120" t="s">
        <v>333</v>
      </c>
      <c r="C26" s="521">
        <v>856</v>
      </c>
      <c r="D26" s="521">
        <v>856</v>
      </c>
      <c r="E26" s="521">
        <v>0</v>
      </c>
      <c r="F26" s="521">
        <v>0</v>
      </c>
      <c r="G26" s="521">
        <v>0</v>
      </c>
      <c r="H26" s="521">
        <v>0</v>
      </c>
      <c r="I26" s="521">
        <v>11</v>
      </c>
      <c r="J26" s="521">
        <v>11</v>
      </c>
      <c r="K26" s="521">
        <v>0</v>
      </c>
      <c r="L26" s="521">
        <v>0</v>
      </c>
      <c r="M26" s="521">
        <v>0</v>
      </c>
      <c r="N26" s="521">
        <v>0</v>
      </c>
      <c r="O26" s="522"/>
      <c r="P26" s="521"/>
      <c r="Q26" s="521"/>
      <c r="R26" s="127"/>
      <c r="S26" s="127"/>
      <c r="T26" s="125"/>
      <c r="U26" s="125"/>
      <c r="V26" s="125"/>
      <c r="W26" s="125"/>
      <c r="X26" s="125"/>
      <c r="Y26" s="125"/>
      <c r="Z26" s="125"/>
      <c r="AA26" s="125"/>
    </row>
    <row r="27" spans="1:27" ht="15.75" thickBot="1" x14ac:dyDescent="0.3">
      <c r="A27" s="119" t="s">
        <v>355</v>
      </c>
      <c r="B27" s="120" t="s">
        <v>335</v>
      </c>
      <c r="C27" s="521">
        <v>151369</v>
      </c>
      <c r="D27" s="521">
        <v>151369</v>
      </c>
      <c r="E27" s="521">
        <v>0</v>
      </c>
      <c r="F27" s="521">
        <v>0</v>
      </c>
      <c r="G27" s="521">
        <v>0</v>
      </c>
      <c r="H27" s="521">
        <v>0</v>
      </c>
      <c r="I27" s="521">
        <v>0</v>
      </c>
      <c r="J27" s="521">
        <v>0</v>
      </c>
      <c r="K27" s="521">
        <v>0</v>
      </c>
      <c r="L27" s="521">
        <v>0</v>
      </c>
      <c r="M27" s="521">
        <v>0</v>
      </c>
      <c r="N27" s="521">
        <v>0</v>
      </c>
      <c r="O27" s="522"/>
      <c r="P27" s="521"/>
      <c r="Q27" s="521"/>
      <c r="R27" s="127"/>
      <c r="S27" s="127"/>
      <c r="T27" s="125"/>
      <c r="U27" s="125"/>
      <c r="V27" s="125"/>
      <c r="W27" s="125"/>
      <c r="X27" s="125"/>
      <c r="Y27" s="125"/>
      <c r="Z27" s="125"/>
      <c r="AA27" s="125"/>
    </row>
    <row r="28" spans="1:27" ht="15.75" thickBot="1" x14ac:dyDescent="0.3">
      <c r="A28" s="119" t="s">
        <v>356</v>
      </c>
      <c r="B28" s="120" t="s">
        <v>337</v>
      </c>
      <c r="C28" s="521">
        <v>238133</v>
      </c>
      <c r="D28" s="521">
        <v>221725</v>
      </c>
      <c r="E28" s="521">
        <v>16408</v>
      </c>
      <c r="F28" s="521">
        <v>1190</v>
      </c>
      <c r="G28" s="521">
        <v>0</v>
      </c>
      <c r="H28" s="521">
        <v>612</v>
      </c>
      <c r="I28" s="521">
        <v>457</v>
      </c>
      <c r="J28" s="521">
        <v>272</v>
      </c>
      <c r="K28" s="521">
        <v>168</v>
      </c>
      <c r="L28" s="521">
        <v>0</v>
      </c>
      <c r="M28" s="521">
        <v>0</v>
      </c>
      <c r="N28" s="521">
        <v>19</v>
      </c>
      <c r="O28" s="522"/>
      <c r="P28" s="521"/>
      <c r="Q28" s="521"/>
      <c r="R28" s="127"/>
      <c r="S28" s="127"/>
      <c r="T28" s="125"/>
      <c r="U28" s="125"/>
      <c r="V28" s="125"/>
      <c r="W28" s="125"/>
      <c r="X28" s="125"/>
      <c r="Y28" s="125"/>
      <c r="Z28" s="125"/>
      <c r="AA28" s="125"/>
    </row>
    <row r="29" spans="1:27" ht="15.75" thickBot="1" x14ac:dyDescent="0.3">
      <c r="A29" s="119" t="s">
        <v>357</v>
      </c>
      <c r="B29" s="120" t="s">
        <v>339</v>
      </c>
      <c r="C29" s="521">
        <v>2138555</v>
      </c>
      <c r="D29" s="521">
        <v>1859765</v>
      </c>
      <c r="E29" s="521">
        <v>278789</v>
      </c>
      <c r="F29" s="521">
        <v>58960</v>
      </c>
      <c r="G29" s="521">
        <v>0</v>
      </c>
      <c r="H29" s="521">
        <v>8971</v>
      </c>
      <c r="I29" s="521">
        <v>14663</v>
      </c>
      <c r="J29" s="521">
        <v>8336</v>
      </c>
      <c r="K29" s="521">
        <v>3054</v>
      </c>
      <c r="L29" s="521">
        <v>0</v>
      </c>
      <c r="M29" s="521">
        <v>0</v>
      </c>
      <c r="N29" s="521">
        <v>3273</v>
      </c>
      <c r="O29" s="522"/>
      <c r="P29" s="521"/>
      <c r="Q29" s="521"/>
      <c r="R29" s="127"/>
      <c r="S29" s="127"/>
      <c r="T29" s="125"/>
      <c r="U29" s="125"/>
      <c r="V29" s="125"/>
      <c r="W29" s="125"/>
      <c r="X29" s="125"/>
      <c r="Y29" s="125"/>
      <c r="Z29" s="125"/>
      <c r="AA29" s="125"/>
    </row>
    <row r="30" spans="1:27" ht="15.75" thickBot="1" x14ac:dyDescent="0.3">
      <c r="A30" s="119" t="s">
        <v>358</v>
      </c>
      <c r="B30" s="120" t="s">
        <v>343</v>
      </c>
      <c r="C30" s="521">
        <v>3455535</v>
      </c>
      <c r="D30" s="521">
        <v>3131764</v>
      </c>
      <c r="E30" s="521">
        <v>323771</v>
      </c>
      <c r="F30" s="521">
        <v>46992</v>
      </c>
      <c r="G30" s="521">
        <v>0</v>
      </c>
      <c r="H30" s="521">
        <v>10644</v>
      </c>
      <c r="I30" s="521">
        <v>37895</v>
      </c>
      <c r="J30" s="521">
        <v>29534</v>
      </c>
      <c r="K30" s="521">
        <v>6272</v>
      </c>
      <c r="L30" s="521">
        <v>0</v>
      </c>
      <c r="M30" s="521">
        <v>0</v>
      </c>
      <c r="N30" s="521">
        <v>2088</v>
      </c>
      <c r="O30" s="522"/>
      <c r="P30" s="521"/>
      <c r="Q30" s="521"/>
      <c r="R30" s="127"/>
      <c r="S30" s="127"/>
      <c r="T30" s="125"/>
      <c r="U30" s="125"/>
      <c r="V30" s="125"/>
      <c r="W30" s="125"/>
      <c r="X30" s="125"/>
      <c r="Y30" s="125"/>
      <c r="Z30" s="125"/>
      <c r="AA30" s="125"/>
    </row>
    <row r="31" spans="1:27" ht="15.75" thickBot="1" x14ac:dyDescent="0.3">
      <c r="A31" s="124" t="s">
        <v>359</v>
      </c>
      <c r="B31" s="123" t="s">
        <v>0</v>
      </c>
      <c r="C31" s="521">
        <f t="shared" ref="C31:Q31" si="3">C10+C18+C24</f>
        <v>12868253</v>
      </c>
      <c r="D31" s="521">
        <f t="shared" si="3"/>
        <v>11141468</v>
      </c>
      <c r="E31" s="521">
        <f t="shared" si="3"/>
        <v>1726783</v>
      </c>
      <c r="F31" s="521">
        <f t="shared" si="3"/>
        <v>700698</v>
      </c>
      <c r="G31" s="521">
        <f t="shared" si="3"/>
        <v>29580</v>
      </c>
      <c r="H31" s="521">
        <f t="shared" si="3"/>
        <v>578362</v>
      </c>
      <c r="I31" s="521">
        <f t="shared" si="3"/>
        <v>162454</v>
      </c>
      <c r="J31" s="521">
        <f t="shared" si="3"/>
        <v>81182</v>
      </c>
      <c r="K31" s="521">
        <f t="shared" si="3"/>
        <v>75892</v>
      </c>
      <c r="L31" s="521">
        <f t="shared" si="3"/>
        <v>214810</v>
      </c>
      <c r="M31" s="521">
        <f t="shared" si="3"/>
        <v>1274</v>
      </c>
      <c r="N31" s="521">
        <f t="shared" si="3"/>
        <v>218704</v>
      </c>
      <c r="O31" s="521">
        <f t="shared" si="3"/>
        <v>0</v>
      </c>
      <c r="P31" s="521">
        <f t="shared" si="3"/>
        <v>6622684.2569999993</v>
      </c>
      <c r="Q31" s="521">
        <f t="shared" si="3"/>
        <v>446211.97500000003</v>
      </c>
      <c r="R31" s="127"/>
      <c r="S31" s="127"/>
      <c r="T31" s="125"/>
      <c r="U31" s="125"/>
      <c r="V31" s="125"/>
      <c r="W31" s="125"/>
      <c r="X31" s="125"/>
      <c r="Y31" s="125"/>
      <c r="Z31" s="125"/>
      <c r="AA31" s="125"/>
    </row>
    <row r="32" spans="1:27" x14ac:dyDescent="0.25">
      <c r="C32" s="127"/>
      <c r="D32" s="127"/>
      <c r="E32" s="127"/>
      <c r="F32" s="127"/>
      <c r="G32" s="127"/>
      <c r="H32" s="127"/>
      <c r="I32" s="127"/>
      <c r="J32" s="127"/>
      <c r="K32" s="127"/>
      <c r="L32" s="127"/>
      <c r="M32" s="127"/>
      <c r="N32" s="127"/>
      <c r="O32" s="127"/>
      <c r="P32" s="127"/>
      <c r="Q32" s="127"/>
      <c r="R32" s="127"/>
      <c r="S32" s="127"/>
      <c r="T32" s="125"/>
      <c r="U32" s="125"/>
      <c r="V32" s="125"/>
      <c r="W32" s="125"/>
      <c r="X32" s="125"/>
      <c r="Y32" s="125"/>
      <c r="Z32" s="125"/>
      <c r="AA32" s="125"/>
    </row>
    <row r="33" spans="3:27" x14ac:dyDescent="0.25">
      <c r="C33" s="127"/>
      <c r="D33" s="127"/>
      <c r="E33" s="127"/>
      <c r="F33" s="127"/>
      <c r="G33" s="127"/>
      <c r="H33" s="127"/>
      <c r="I33" s="127"/>
      <c r="J33" s="127"/>
      <c r="K33" s="127"/>
      <c r="L33" s="127"/>
      <c r="M33" s="127"/>
      <c r="N33" s="127"/>
      <c r="O33" s="127"/>
      <c r="P33" s="127"/>
      <c r="Q33" s="127"/>
      <c r="R33" s="127"/>
      <c r="S33" s="127"/>
      <c r="T33" s="125"/>
      <c r="U33" s="125"/>
      <c r="V33" s="125"/>
      <c r="W33" s="125"/>
      <c r="X33" s="125"/>
      <c r="Y33" s="125"/>
      <c r="Z33" s="125"/>
      <c r="AA33" s="125"/>
    </row>
    <row r="34" spans="3:27" x14ac:dyDescent="0.25">
      <c r="C34" s="127"/>
      <c r="D34" s="127"/>
      <c r="E34" s="127"/>
      <c r="F34" s="127"/>
      <c r="G34" s="127"/>
      <c r="H34" s="127"/>
      <c r="I34" s="127"/>
      <c r="J34" s="127"/>
      <c r="K34" s="127"/>
      <c r="L34" s="127"/>
      <c r="M34" s="127"/>
      <c r="N34" s="127"/>
      <c r="O34" s="127"/>
      <c r="P34" s="127"/>
      <c r="Q34" s="127"/>
      <c r="R34" s="127"/>
      <c r="S34" s="127"/>
      <c r="T34" s="125"/>
      <c r="U34" s="125"/>
      <c r="V34" s="125"/>
      <c r="W34" s="125"/>
      <c r="X34" s="125"/>
      <c r="Y34" s="125"/>
      <c r="Z34" s="125"/>
      <c r="AA34" s="125"/>
    </row>
    <row r="35" spans="3:27" x14ac:dyDescent="0.25">
      <c r="C35" s="127"/>
      <c r="D35" s="127"/>
      <c r="E35" s="127"/>
      <c r="F35" s="127"/>
      <c r="G35" s="127"/>
      <c r="H35" s="127"/>
      <c r="I35" s="127"/>
      <c r="J35" s="127"/>
      <c r="K35" s="127"/>
      <c r="L35" s="127"/>
      <c r="M35" s="127"/>
      <c r="N35" s="127"/>
      <c r="O35" s="127"/>
      <c r="P35" s="127"/>
      <c r="Q35" s="127"/>
      <c r="R35" s="127"/>
      <c r="S35" s="127"/>
      <c r="T35" s="125"/>
      <c r="U35" s="125"/>
      <c r="V35" s="125"/>
      <c r="W35" s="125"/>
      <c r="X35" s="125"/>
      <c r="Y35" s="125"/>
      <c r="Z35" s="125"/>
      <c r="AA35" s="125"/>
    </row>
    <row r="36" spans="3:27" x14ac:dyDescent="0.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row>
    <row r="37" spans="3:27" x14ac:dyDescent="0.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row>
    <row r="38" spans="3:27" x14ac:dyDescent="0.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row>
    <row r="39" spans="3:27" x14ac:dyDescent="0.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row>
    <row r="40" spans="3:27" x14ac:dyDescent="0.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row>
    <row r="41" spans="3:27" x14ac:dyDescent="0.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row>
    <row r="42" spans="3:27" x14ac:dyDescent="0.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row>
    <row r="43" spans="3:27" x14ac:dyDescent="0.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row>
    <row r="44" spans="3:27" x14ac:dyDescent="0.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row>
    <row r="45" spans="3:27" x14ac:dyDescent="0.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row>
  </sheetData>
  <sheetProtection sheet="1" objects="1" scenarios="1"/>
  <mergeCells count="2">
    <mergeCell ref="I6:N6"/>
    <mergeCell ref="C6:H6"/>
  </mergeCells>
  <pageMargins left="0.70866141732283472" right="0.70866141732283472" top="0.74803149606299213" bottom="0.74803149606299213" header="0.31496062992125984" footer="0.31496062992125984"/>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7ECB-851B-47D9-AB28-92DE200D2BB9}">
  <dimension ref="A2:H9"/>
  <sheetViews>
    <sheetView showGridLines="0" showZeros="0" workbookViewId="0">
      <selection activeCell="B15" sqref="B15"/>
    </sheetView>
  </sheetViews>
  <sheetFormatPr defaultRowHeight="15" x14ac:dyDescent="0.25"/>
  <cols>
    <col min="2" max="2" width="32.42578125" customWidth="1"/>
    <col min="3" max="7" width="10.42578125" customWidth="1"/>
    <col min="8" max="8" width="13.28515625" bestFit="1" customWidth="1"/>
  </cols>
  <sheetData>
    <row r="2" spans="1:8" ht="18.75" x14ac:dyDescent="0.25">
      <c r="A2" s="529" t="s">
        <v>939</v>
      </c>
    </row>
    <row r="3" spans="1:8" x14ac:dyDescent="0.25">
      <c r="A3" s="530"/>
    </row>
    <row r="4" spans="1:8" x14ac:dyDescent="0.25">
      <c r="A4" s="530"/>
      <c r="C4" s="256" t="s">
        <v>2</v>
      </c>
      <c r="D4" s="256" t="s">
        <v>3</v>
      </c>
      <c r="E4" s="256" t="s">
        <v>4</v>
      </c>
      <c r="F4" s="256" t="s">
        <v>5</v>
      </c>
      <c r="G4" s="256" t="s">
        <v>6</v>
      </c>
      <c r="H4" s="256" t="s">
        <v>12</v>
      </c>
    </row>
    <row r="5" spans="1:8" x14ac:dyDescent="0.25">
      <c r="C5" s="587" t="s">
        <v>940</v>
      </c>
      <c r="D5" s="587"/>
      <c r="E5" s="587"/>
      <c r="F5" s="587"/>
      <c r="G5" s="587"/>
      <c r="H5" s="587"/>
    </row>
    <row r="6" spans="1:8" ht="45" x14ac:dyDescent="0.25">
      <c r="C6" s="528" t="s">
        <v>941</v>
      </c>
      <c r="D6" s="528" t="s">
        <v>942</v>
      </c>
      <c r="E6" s="528" t="s">
        <v>943</v>
      </c>
      <c r="F6" s="528" t="s">
        <v>944</v>
      </c>
      <c r="G6" s="528" t="s">
        <v>945</v>
      </c>
      <c r="H6" s="528" t="s">
        <v>0</v>
      </c>
    </row>
    <row r="7" spans="1:8" x14ac:dyDescent="0.25">
      <c r="A7" s="232">
        <v>1</v>
      </c>
      <c r="B7" s="531" t="s">
        <v>329</v>
      </c>
      <c r="C7" s="534">
        <v>51228</v>
      </c>
      <c r="D7" s="534">
        <v>776718</v>
      </c>
      <c r="E7" s="534">
        <v>1997959</v>
      </c>
      <c r="F7" s="534">
        <v>4370908</v>
      </c>
      <c r="G7" s="534">
        <v>0</v>
      </c>
      <c r="H7" s="534">
        <v>7196813</v>
      </c>
    </row>
    <row r="8" spans="1:8" x14ac:dyDescent="0.25">
      <c r="A8" s="232">
        <v>2</v>
      </c>
      <c r="B8" s="531" t="s">
        <v>345</v>
      </c>
      <c r="C8" s="534"/>
      <c r="D8" s="534"/>
      <c r="E8" s="534"/>
      <c r="F8" s="534"/>
      <c r="G8" s="534"/>
      <c r="H8" s="534"/>
    </row>
    <row r="9" spans="1:8" x14ac:dyDescent="0.25">
      <c r="A9" s="532">
        <v>3</v>
      </c>
      <c r="B9" s="533" t="s">
        <v>0</v>
      </c>
      <c r="C9" s="535">
        <v>51228</v>
      </c>
      <c r="D9" s="535">
        <v>776718</v>
      </c>
      <c r="E9" s="535">
        <v>1997959</v>
      </c>
      <c r="F9" s="535">
        <v>4370908</v>
      </c>
      <c r="G9" s="535">
        <v>0</v>
      </c>
      <c r="H9" s="535">
        <v>7196813</v>
      </c>
    </row>
  </sheetData>
  <sheetProtection sheet="1" objects="1" scenarios="1"/>
  <mergeCells count="1">
    <mergeCell ref="C5:H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2D46-BAC5-4700-A068-4F1C044DC329}">
  <sheetPr>
    <pageSetUpPr fitToPage="1"/>
  </sheetPr>
  <dimension ref="A1:L19"/>
  <sheetViews>
    <sheetView showGridLines="0" showZeros="0" workbookViewId="0">
      <selection activeCell="B15" sqref="B15"/>
    </sheetView>
  </sheetViews>
  <sheetFormatPr defaultRowHeight="15" x14ac:dyDescent="0.25"/>
  <cols>
    <col min="2" max="2" width="26" customWidth="1"/>
    <col min="3" max="10" width="16.85546875" customWidth="1"/>
  </cols>
  <sheetData>
    <row r="1" spans="1:12" x14ac:dyDescent="0.25">
      <c r="A1" s="95" t="s">
        <v>654</v>
      </c>
    </row>
    <row r="2" spans="1:12" ht="16.5" thickBot="1" x14ac:dyDescent="0.3">
      <c r="A2" s="96"/>
      <c r="B2" s="97"/>
      <c r="C2" s="97"/>
      <c r="D2" s="97"/>
      <c r="E2" s="97"/>
      <c r="F2" s="97"/>
      <c r="G2" s="97"/>
      <c r="H2" s="97"/>
      <c r="I2" s="97"/>
      <c r="J2" s="97"/>
    </row>
    <row r="3" spans="1:12" ht="16.5" thickBot="1" x14ac:dyDescent="0.3">
      <c r="A3" s="98"/>
      <c r="B3" s="98"/>
      <c r="C3" s="99" t="s">
        <v>2</v>
      </c>
      <c r="D3" s="100" t="s">
        <v>3</v>
      </c>
      <c r="E3" s="100" t="s">
        <v>4</v>
      </c>
      <c r="F3" s="100" t="s">
        <v>5</v>
      </c>
      <c r="G3" s="100" t="s">
        <v>6</v>
      </c>
      <c r="H3" s="100" t="s">
        <v>12</v>
      </c>
      <c r="I3" s="100" t="s">
        <v>13</v>
      </c>
      <c r="J3" s="100" t="s">
        <v>14</v>
      </c>
    </row>
    <row r="4" spans="1:12" ht="74.25" thickBot="1" x14ac:dyDescent="0.3">
      <c r="A4" s="98"/>
      <c r="B4" s="98"/>
      <c r="C4" s="101" t="s">
        <v>655</v>
      </c>
      <c r="D4" s="102"/>
      <c r="E4" s="102"/>
      <c r="F4" s="100"/>
      <c r="G4" s="290" t="s">
        <v>317</v>
      </c>
      <c r="H4" s="291"/>
      <c r="I4" s="108" t="s">
        <v>656</v>
      </c>
      <c r="J4" s="107"/>
    </row>
    <row r="5" spans="1:12" ht="74.25" thickBot="1" x14ac:dyDescent="0.3">
      <c r="A5" s="98"/>
      <c r="B5" s="98"/>
      <c r="C5" s="292" t="s">
        <v>937</v>
      </c>
      <c r="D5" s="105" t="s">
        <v>657</v>
      </c>
      <c r="E5" s="106"/>
      <c r="F5" s="293"/>
      <c r="G5" s="110" t="s">
        <v>658</v>
      </c>
      <c r="H5" s="110" t="s">
        <v>659</v>
      </c>
      <c r="I5" s="294"/>
      <c r="J5" s="110" t="s">
        <v>660</v>
      </c>
    </row>
    <row r="6" spans="1:12" ht="21.75" thickBot="1" x14ac:dyDescent="0.3">
      <c r="A6" s="98"/>
      <c r="B6" s="98"/>
      <c r="C6" s="295"/>
      <c r="D6" s="296"/>
      <c r="E6" s="297" t="s">
        <v>661</v>
      </c>
      <c r="F6" s="298" t="s">
        <v>662</v>
      </c>
      <c r="G6" s="116"/>
      <c r="H6" s="116"/>
      <c r="I6" s="299"/>
      <c r="J6" s="300"/>
    </row>
    <row r="7" spans="1:12" ht="32.25" thickBot="1" x14ac:dyDescent="0.3">
      <c r="A7" s="117" t="s">
        <v>326</v>
      </c>
      <c r="B7" s="113" t="s">
        <v>327</v>
      </c>
      <c r="C7" s="523">
        <v>0</v>
      </c>
      <c r="D7" s="523">
        <v>0</v>
      </c>
      <c r="E7" s="523">
        <v>0</v>
      </c>
      <c r="F7" s="524">
        <v>0</v>
      </c>
      <c r="G7" s="524">
        <v>0</v>
      </c>
      <c r="H7" s="524">
        <v>0</v>
      </c>
      <c r="I7" s="524">
        <v>0</v>
      </c>
      <c r="J7" s="524">
        <v>0</v>
      </c>
      <c r="K7" s="2"/>
      <c r="L7" s="2"/>
    </row>
    <row r="8" spans="1:12" ht="15.75" thickBot="1" x14ac:dyDescent="0.3">
      <c r="A8" s="117" t="s">
        <v>328</v>
      </c>
      <c r="B8" s="113" t="s">
        <v>329</v>
      </c>
      <c r="C8" s="523">
        <f>SUM(C9:C14)</f>
        <v>0</v>
      </c>
      <c r="D8" s="523">
        <f t="shared" ref="D8:J8" si="0">SUM(D9:D14)</f>
        <v>67912</v>
      </c>
      <c r="E8" s="523">
        <f t="shared" si="0"/>
        <v>67912</v>
      </c>
      <c r="F8" s="524">
        <f t="shared" si="0"/>
        <v>50180</v>
      </c>
      <c r="G8" s="524">
        <f t="shared" si="0"/>
        <v>0</v>
      </c>
      <c r="H8" s="524">
        <f t="shared" si="0"/>
        <v>36061</v>
      </c>
      <c r="I8" s="524">
        <f t="shared" si="0"/>
        <v>0</v>
      </c>
      <c r="J8" s="524">
        <f t="shared" si="0"/>
        <v>0</v>
      </c>
      <c r="K8" s="2"/>
      <c r="L8" s="2"/>
    </row>
    <row r="9" spans="1:12" ht="15.75" thickBot="1" x14ac:dyDescent="0.3">
      <c r="A9" s="119" t="s">
        <v>330</v>
      </c>
      <c r="B9" s="120" t="s">
        <v>331</v>
      </c>
      <c r="C9" s="523">
        <v>0</v>
      </c>
      <c r="D9" s="523">
        <v>0</v>
      </c>
      <c r="E9" s="523">
        <v>0</v>
      </c>
      <c r="F9" s="523">
        <v>0</v>
      </c>
      <c r="G9" s="523">
        <v>0</v>
      </c>
      <c r="H9" s="523">
        <v>0</v>
      </c>
      <c r="I9" s="524">
        <v>0</v>
      </c>
      <c r="J9" s="524">
        <v>0</v>
      </c>
      <c r="K9" s="2"/>
      <c r="L9" s="2"/>
    </row>
    <row r="10" spans="1:12" ht="15.75" thickBot="1" x14ac:dyDescent="0.3">
      <c r="A10" s="119" t="s">
        <v>332</v>
      </c>
      <c r="B10" s="120" t="s">
        <v>333</v>
      </c>
      <c r="C10" s="523">
        <v>0</v>
      </c>
      <c r="D10" s="523">
        <v>0</v>
      </c>
      <c r="E10" s="523">
        <v>0</v>
      </c>
      <c r="F10" s="523">
        <v>0</v>
      </c>
      <c r="G10" s="523">
        <v>0</v>
      </c>
      <c r="H10" s="523">
        <v>0</v>
      </c>
      <c r="I10" s="524">
        <v>0</v>
      </c>
      <c r="J10" s="524">
        <v>0</v>
      </c>
      <c r="K10" s="2"/>
      <c r="L10" s="2"/>
    </row>
    <row r="11" spans="1:12" ht="15.75" thickBot="1" x14ac:dyDescent="0.3">
      <c r="A11" s="119" t="s">
        <v>334</v>
      </c>
      <c r="B11" s="120" t="s">
        <v>335</v>
      </c>
      <c r="C11" s="523">
        <v>0</v>
      </c>
      <c r="D11" s="523">
        <v>0</v>
      </c>
      <c r="E11" s="523">
        <v>0</v>
      </c>
      <c r="F11" s="523">
        <v>0</v>
      </c>
      <c r="G11" s="523">
        <v>0</v>
      </c>
      <c r="H11" s="523">
        <v>0</v>
      </c>
      <c r="I11" s="524">
        <v>0</v>
      </c>
      <c r="J11" s="524">
        <v>0</v>
      </c>
      <c r="K11" s="2"/>
      <c r="L11" s="2"/>
    </row>
    <row r="12" spans="1:12" ht="15.75" thickBot="1" x14ac:dyDescent="0.3">
      <c r="A12" s="119" t="s">
        <v>336</v>
      </c>
      <c r="B12" s="120" t="s">
        <v>337</v>
      </c>
      <c r="C12" s="523">
        <v>0</v>
      </c>
      <c r="D12" s="523">
        <v>8549</v>
      </c>
      <c r="E12" s="523">
        <v>8549</v>
      </c>
      <c r="F12" s="523">
        <v>8549</v>
      </c>
      <c r="G12" s="523">
        <v>0</v>
      </c>
      <c r="H12" s="523">
        <v>7162</v>
      </c>
      <c r="I12" s="524">
        <v>0</v>
      </c>
      <c r="J12" s="524">
        <v>0</v>
      </c>
      <c r="K12" s="2"/>
      <c r="L12" s="2"/>
    </row>
    <row r="13" spans="1:12" ht="15.75" thickBot="1" x14ac:dyDescent="0.3">
      <c r="A13" s="119" t="s">
        <v>338</v>
      </c>
      <c r="B13" s="120" t="s">
        <v>339</v>
      </c>
      <c r="C13" s="523">
        <v>0</v>
      </c>
      <c r="D13" s="523">
        <v>17814</v>
      </c>
      <c r="E13" s="523">
        <v>17814</v>
      </c>
      <c r="F13" s="523">
        <v>10680</v>
      </c>
      <c r="G13" s="523">
        <v>0</v>
      </c>
      <c r="H13" s="523">
        <v>2763</v>
      </c>
      <c r="I13" s="524">
        <v>0</v>
      </c>
      <c r="J13" s="524">
        <v>0</v>
      </c>
      <c r="K13" s="2"/>
      <c r="L13" s="2"/>
    </row>
    <row r="14" spans="1:12" ht="15.75" thickBot="1" x14ac:dyDescent="0.3">
      <c r="A14" s="119" t="s">
        <v>340</v>
      </c>
      <c r="B14" s="120" t="s">
        <v>343</v>
      </c>
      <c r="C14" s="523">
        <v>0</v>
      </c>
      <c r="D14" s="523">
        <v>41549</v>
      </c>
      <c r="E14" s="523">
        <v>41549</v>
      </c>
      <c r="F14" s="523">
        <v>30951</v>
      </c>
      <c r="G14" s="523">
        <v>0</v>
      </c>
      <c r="H14" s="523">
        <v>26136</v>
      </c>
      <c r="I14" s="524">
        <v>0</v>
      </c>
      <c r="J14" s="524">
        <v>0</v>
      </c>
      <c r="K14" s="2"/>
      <c r="L14" s="2"/>
    </row>
    <row r="15" spans="1:12" ht="15.75" thickBot="1" x14ac:dyDescent="0.3">
      <c r="A15" s="122" t="s">
        <v>342</v>
      </c>
      <c r="B15" s="118" t="s">
        <v>345</v>
      </c>
      <c r="C15" s="523">
        <v>0</v>
      </c>
      <c r="D15" s="523">
        <v>0</v>
      </c>
      <c r="E15" s="523">
        <v>0</v>
      </c>
      <c r="F15" s="523">
        <v>0</v>
      </c>
      <c r="G15" s="523">
        <v>0</v>
      </c>
      <c r="H15" s="523">
        <v>0</v>
      </c>
      <c r="I15" s="524">
        <v>0</v>
      </c>
      <c r="J15" s="524">
        <v>0</v>
      </c>
      <c r="K15" s="2"/>
      <c r="L15" s="2"/>
    </row>
    <row r="16" spans="1:12" ht="15.75" thickBot="1" x14ac:dyDescent="0.3">
      <c r="A16" s="122" t="s">
        <v>344</v>
      </c>
      <c r="B16" s="118" t="s">
        <v>663</v>
      </c>
      <c r="C16" s="523">
        <v>0</v>
      </c>
      <c r="D16" s="523">
        <v>0</v>
      </c>
      <c r="E16" s="523">
        <v>0</v>
      </c>
      <c r="F16" s="524">
        <v>0</v>
      </c>
      <c r="G16" s="524">
        <v>0</v>
      </c>
      <c r="H16" s="524">
        <v>0</v>
      </c>
      <c r="I16" s="524">
        <v>0</v>
      </c>
      <c r="J16" s="524">
        <v>0</v>
      </c>
      <c r="K16" s="2"/>
      <c r="L16" s="2"/>
    </row>
    <row r="17" spans="1:12" ht="15.75" thickBot="1" x14ac:dyDescent="0.3">
      <c r="A17" s="124">
        <v>100</v>
      </c>
      <c r="B17" s="123" t="s">
        <v>0</v>
      </c>
      <c r="C17" s="523">
        <f>C7+C8+C15+C16</f>
        <v>0</v>
      </c>
      <c r="D17" s="523">
        <f t="shared" ref="D17:J17" si="1">D7+D8+D15+D16</f>
        <v>67912</v>
      </c>
      <c r="E17" s="523">
        <f t="shared" si="1"/>
        <v>67912</v>
      </c>
      <c r="F17" s="524">
        <f t="shared" si="1"/>
        <v>50180</v>
      </c>
      <c r="G17" s="524">
        <f t="shared" si="1"/>
        <v>0</v>
      </c>
      <c r="H17" s="524">
        <f t="shared" si="1"/>
        <v>36061</v>
      </c>
      <c r="I17" s="524">
        <f t="shared" si="1"/>
        <v>0</v>
      </c>
      <c r="J17" s="524">
        <f t="shared" si="1"/>
        <v>0</v>
      </c>
      <c r="K17" s="2"/>
      <c r="L17" s="2"/>
    </row>
    <row r="18" spans="1:12" x14ac:dyDescent="0.25">
      <c r="C18" s="2"/>
      <c r="D18" s="2"/>
      <c r="E18" s="2"/>
      <c r="F18" s="2"/>
      <c r="G18" s="2"/>
      <c r="H18" s="2"/>
      <c r="I18" s="2"/>
      <c r="J18" s="2"/>
      <c r="K18" s="2"/>
      <c r="L18" s="2"/>
    </row>
    <row r="19" spans="1:12" x14ac:dyDescent="0.25">
      <c r="C19" s="2"/>
      <c r="D19" s="2"/>
      <c r="E19" s="2"/>
      <c r="F19" s="2"/>
      <c r="G19" s="2"/>
      <c r="H19" s="2"/>
      <c r="I19" s="2"/>
      <c r="J19" s="2"/>
      <c r="K19" s="2"/>
      <c r="L19" s="2"/>
    </row>
  </sheetData>
  <sheetProtection sheet="1" objects="1" scenarios="1"/>
  <pageMargins left="0.70866141732283472" right="0.70866141732283472" top="0.74803149606299213" bottom="0.74803149606299213" header="0.31496062992125984" footer="0.31496062992125984"/>
  <pageSetup paperSize="9" scale="77" orientation="landscape" r:id="rId1"/>
  <ignoredErrors>
    <ignoredError sqref="C8:J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B8071-F214-4EC6-B9A0-1A1B6F619E76}">
  <sheetPr>
    <pageSetUpPr fitToPage="1"/>
  </sheetPr>
  <dimension ref="A1:N31"/>
  <sheetViews>
    <sheetView showGridLines="0" showZeros="0" workbookViewId="0">
      <selection activeCell="B15" sqref="B15"/>
    </sheetView>
  </sheetViews>
  <sheetFormatPr defaultRowHeight="15" x14ac:dyDescent="0.25"/>
  <cols>
    <col min="2" max="2" width="24.85546875" customWidth="1"/>
    <col min="3" max="14" width="17.28515625" customWidth="1"/>
  </cols>
  <sheetData>
    <row r="1" spans="1:14" x14ac:dyDescent="0.25">
      <c r="A1" s="95" t="s">
        <v>664</v>
      </c>
    </row>
    <row r="2" spans="1:14" ht="16.5" thickBot="1" x14ac:dyDescent="0.3">
      <c r="A2" s="96"/>
      <c r="B2" s="97"/>
      <c r="C2" s="97"/>
      <c r="D2" s="97"/>
      <c r="E2" s="97"/>
      <c r="F2" s="97"/>
      <c r="G2" s="97"/>
      <c r="H2" s="97"/>
      <c r="I2" s="97"/>
      <c r="J2" s="97"/>
      <c r="K2" s="97"/>
      <c r="L2" s="97"/>
      <c r="M2" s="97"/>
      <c r="N2" s="97"/>
    </row>
    <row r="3" spans="1:14" ht="16.5" thickBot="1" x14ac:dyDescent="0.3">
      <c r="A3" s="98"/>
      <c r="B3" s="98"/>
      <c r="C3" s="99" t="s">
        <v>2</v>
      </c>
      <c r="D3" s="100" t="s">
        <v>3</v>
      </c>
      <c r="E3" s="100" t="s">
        <v>4</v>
      </c>
      <c r="F3" s="100" t="s">
        <v>5</v>
      </c>
      <c r="G3" s="100" t="s">
        <v>6</v>
      </c>
      <c r="H3" s="100" t="s">
        <v>12</v>
      </c>
      <c r="I3" s="100" t="s">
        <v>13</v>
      </c>
      <c r="J3" s="100" t="s">
        <v>14</v>
      </c>
      <c r="K3" s="100" t="s">
        <v>15</v>
      </c>
      <c r="L3" s="100" t="s">
        <v>16</v>
      </c>
      <c r="M3" s="100" t="s">
        <v>17</v>
      </c>
      <c r="N3" s="100" t="s">
        <v>312</v>
      </c>
    </row>
    <row r="4" spans="1:14" ht="32.25" thickBot="1" x14ac:dyDescent="0.3">
      <c r="A4" s="98"/>
      <c r="B4" s="98"/>
      <c r="C4" s="290" t="s">
        <v>316</v>
      </c>
      <c r="D4" s="302"/>
      <c r="E4" s="302"/>
      <c r="F4" s="302"/>
      <c r="G4" s="302"/>
      <c r="H4" s="302"/>
      <c r="I4" s="302"/>
      <c r="J4" s="302"/>
      <c r="K4" s="302"/>
      <c r="L4" s="302"/>
      <c r="M4" s="302"/>
      <c r="N4" s="298"/>
    </row>
    <row r="5" spans="1:14" ht="21.75" thickBot="1" x14ac:dyDescent="0.3">
      <c r="A5" s="98"/>
      <c r="B5" s="98"/>
      <c r="C5" s="105" t="s">
        <v>320</v>
      </c>
      <c r="D5" s="106"/>
      <c r="E5" s="107"/>
      <c r="F5" s="108" t="s">
        <v>321</v>
      </c>
      <c r="G5" s="106"/>
      <c r="H5" s="106"/>
      <c r="I5" s="106"/>
      <c r="J5" s="106"/>
      <c r="K5" s="106"/>
      <c r="L5" s="106"/>
      <c r="M5" s="106"/>
      <c r="N5" s="293"/>
    </row>
    <row r="6" spans="1:14" ht="52.5" x14ac:dyDescent="0.25">
      <c r="A6" s="98"/>
      <c r="B6" s="303"/>
      <c r="C6" s="294"/>
      <c r="D6" s="110" t="s">
        <v>665</v>
      </c>
      <c r="E6" s="110" t="s">
        <v>666</v>
      </c>
      <c r="F6" s="294"/>
      <c r="G6" s="110" t="s">
        <v>667</v>
      </c>
      <c r="H6" s="110" t="s">
        <v>668</v>
      </c>
      <c r="I6" s="110" t="s">
        <v>669</v>
      </c>
      <c r="J6" s="110" t="s">
        <v>670</v>
      </c>
      <c r="K6" s="110" t="s">
        <v>671</v>
      </c>
      <c r="L6" s="110" t="s">
        <v>672</v>
      </c>
      <c r="M6" s="110" t="s">
        <v>673</v>
      </c>
      <c r="N6" s="110" t="s">
        <v>661</v>
      </c>
    </row>
    <row r="7" spans="1:14" ht="15.75" x14ac:dyDescent="0.25">
      <c r="A7" s="98"/>
      <c r="B7" s="303"/>
      <c r="C7" s="294"/>
      <c r="D7" s="304"/>
      <c r="E7" s="304"/>
      <c r="F7" s="294"/>
      <c r="G7" s="305"/>
      <c r="H7" s="305"/>
      <c r="I7" s="305"/>
      <c r="J7" s="305"/>
      <c r="K7" s="305"/>
      <c r="L7" s="305"/>
      <c r="M7" s="305"/>
      <c r="N7" s="305"/>
    </row>
    <row r="8" spans="1:14" ht="16.5" thickBot="1" x14ac:dyDescent="0.3">
      <c r="A8" s="98"/>
      <c r="B8" s="98"/>
      <c r="C8" s="300"/>
      <c r="D8" s="300"/>
      <c r="E8" s="300"/>
      <c r="F8" s="306"/>
      <c r="G8" s="307"/>
      <c r="H8" s="116"/>
      <c r="I8" s="116"/>
      <c r="J8" s="116"/>
      <c r="K8" s="116"/>
      <c r="L8" s="116"/>
      <c r="M8" s="116"/>
      <c r="N8" s="116"/>
    </row>
    <row r="9" spans="1:14" ht="32.25" thickBot="1" x14ac:dyDescent="0.3">
      <c r="A9" s="117" t="s">
        <v>326</v>
      </c>
      <c r="B9" s="113" t="s">
        <v>327</v>
      </c>
      <c r="C9" s="336">
        <v>1506252</v>
      </c>
      <c r="D9" s="335"/>
      <c r="E9" s="335"/>
      <c r="F9" s="335"/>
      <c r="G9" s="335"/>
      <c r="H9" s="335"/>
      <c r="I9" s="335"/>
      <c r="J9" s="335"/>
      <c r="K9" s="335"/>
      <c r="L9" s="335"/>
      <c r="M9" s="335"/>
      <c r="N9" s="335"/>
    </row>
    <row r="10" spans="1:14" ht="15.75" thickBot="1" x14ac:dyDescent="0.3">
      <c r="A10" s="117" t="s">
        <v>328</v>
      </c>
      <c r="B10" s="113" t="s">
        <v>329</v>
      </c>
      <c r="C10" s="336">
        <v>6871271</v>
      </c>
      <c r="D10" s="336">
        <f t="shared" ref="D10:N10" si="0">SUM(D11:D15)+D17</f>
        <v>6883736</v>
      </c>
      <c r="E10" s="336">
        <f t="shared" si="0"/>
        <v>68</v>
      </c>
      <c r="F10" s="336">
        <v>606090</v>
      </c>
      <c r="G10" s="336">
        <f t="shared" si="0"/>
        <v>604284</v>
      </c>
      <c r="H10" s="336">
        <f t="shared" si="0"/>
        <v>1543</v>
      </c>
      <c r="I10" s="336">
        <f t="shared" si="0"/>
        <v>102</v>
      </c>
      <c r="J10" s="335">
        <f t="shared" si="0"/>
        <v>160</v>
      </c>
      <c r="K10" s="335">
        <f t="shared" si="0"/>
        <v>0</v>
      </c>
      <c r="L10" s="335">
        <f t="shared" si="0"/>
        <v>0</v>
      </c>
      <c r="M10" s="335">
        <f t="shared" si="0"/>
        <v>0</v>
      </c>
      <c r="N10" s="336">
        <f t="shared" si="0"/>
        <v>606090</v>
      </c>
    </row>
    <row r="11" spans="1:14" ht="15.75" thickBot="1" x14ac:dyDescent="0.3">
      <c r="A11" s="119" t="s">
        <v>330</v>
      </c>
      <c r="B11" s="120" t="s">
        <v>331</v>
      </c>
      <c r="C11" s="336">
        <v>0</v>
      </c>
      <c r="D11" s="335">
        <v>0</v>
      </c>
      <c r="E11" s="335">
        <v>0</v>
      </c>
      <c r="F11" s="335">
        <v>0</v>
      </c>
      <c r="G11" s="335">
        <v>0</v>
      </c>
      <c r="H11" s="335">
        <v>0</v>
      </c>
      <c r="I11" s="335">
        <v>0</v>
      </c>
      <c r="J11" s="335">
        <v>0</v>
      </c>
      <c r="K11" s="335">
        <v>0</v>
      </c>
      <c r="L11" s="335">
        <v>0</v>
      </c>
      <c r="M11" s="335">
        <v>0</v>
      </c>
      <c r="N11" s="335">
        <v>0</v>
      </c>
    </row>
    <row r="12" spans="1:14" ht="15.75" thickBot="1" x14ac:dyDescent="0.3">
      <c r="A12" s="119" t="s">
        <v>332</v>
      </c>
      <c r="B12" s="120" t="s">
        <v>333</v>
      </c>
      <c r="C12" s="336">
        <v>56</v>
      </c>
      <c r="D12" s="335">
        <v>56</v>
      </c>
      <c r="E12" s="335">
        <v>0</v>
      </c>
      <c r="F12" s="335">
        <v>0</v>
      </c>
      <c r="G12" s="335">
        <v>0</v>
      </c>
      <c r="H12" s="335">
        <v>0</v>
      </c>
      <c r="I12" s="335">
        <v>0</v>
      </c>
      <c r="J12" s="335">
        <v>0</v>
      </c>
      <c r="K12" s="335">
        <v>0</v>
      </c>
      <c r="L12" s="335">
        <v>0</v>
      </c>
      <c r="M12" s="335">
        <v>0</v>
      </c>
      <c r="N12" s="335">
        <v>0</v>
      </c>
    </row>
    <row r="13" spans="1:14" ht="15.75" thickBot="1" x14ac:dyDescent="0.3">
      <c r="A13" s="119" t="s">
        <v>334</v>
      </c>
      <c r="B13" s="120" t="s">
        <v>335</v>
      </c>
      <c r="C13" s="336">
        <v>0</v>
      </c>
      <c r="D13" s="335">
        <v>0</v>
      </c>
      <c r="E13" s="335">
        <v>0</v>
      </c>
      <c r="F13" s="335">
        <v>0</v>
      </c>
      <c r="G13" s="335">
        <v>0</v>
      </c>
      <c r="H13" s="335">
        <v>0</v>
      </c>
      <c r="I13" s="335">
        <v>0</v>
      </c>
      <c r="J13" s="335">
        <v>0</v>
      </c>
      <c r="K13" s="335">
        <v>0</v>
      </c>
      <c r="L13" s="335">
        <v>0</v>
      </c>
      <c r="M13" s="335">
        <v>0</v>
      </c>
      <c r="N13" s="335">
        <v>0</v>
      </c>
    </row>
    <row r="14" spans="1:14" ht="15.75" thickBot="1" x14ac:dyDescent="0.3">
      <c r="A14" s="119" t="s">
        <v>336</v>
      </c>
      <c r="B14" s="120" t="s">
        <v>337</v>
      </c>
      <c r="C14" s="336">
        <v>582423</v>
      </c>
      <c r="D14" s="335">
        <v>582423</v>
      </c>
      <c r="E14" s="335">
        <v>0</v>
      </c>
      <c r="F14" s="335">
        <v>17214</v>
      </c>
      <c r="G14" s="335">
        <v>15666</v>
      </c>
      <c r="H14" s="335">
        <v>1538</v>
      </c>
      <c r="I14" s="335">
        <v>3</v>
      </c>
      <c r="J14" s="335">
        <v>6</v>
      </c>
      <c r="K14" s="335">
        <v>0</v>
      </c>
      <c r="L14" s="335">
        <v>0</v>
      </c>
      <c r="M14" s="335">
        <v>0</v>
      </c>
      <c r="N14" s="335">
        <v>17214</v>
      </c>
    </row>
    <row r="15" spans="1:14" ht="15.75" thickBot="1" x14ac:dyDescent="0.3">
      <c r="A15" s="119" t="s">
        <v>338</v>
      </c>
      <c r="B15" s="120" t="s">
        <v>339</v>
      </c>
      <c r="C15" s="336">
        <v>2539867</v>
      </c>
      <c r="D15" s="335">
        <v>2552401</v>
      </c>
      <c r="E15" s="335">
        <v>0</v>
      </c>
      <c r="F15" s="335">
        <v>342116</v>
      </c>
      <c r="G15" s="335">
        <v>342113</v>
      </c>
      <c r="H15" s="335">
        <v>3</v>
      </c>
      <c r="I15" s="335">
        <v>0</v>
      </c>
      <c r="J15" s="335">
        <v>0</v>
      </c>
      <c r="K15" s="335">
        <v>0</v>
      </c>
      <c r="L15" s="335">
        <v>0</v>
      </c>
      <c r="M15" s="335">
        <v>0</v>
      </c>
      <c r="N15" s="335">
        <v>342116</v>
      </c>
    </row>
    <row r="16" spans="1:14" ht="15.75" thickBot="1" x14ac:dyDescent="0.3">
      <c r="A16" s="119" t="s">
        <v>340</v>
      </c>
      <c r="B16" s="120" t="s">
        <v>674</v>
      </c>
      <c r="C16" s="336">
        <v>2539867</v>
      </c>
      <c r="D16" s="335">
        <v>2552401</v>
      </c>
      <c r="E16" s="335">
        <v>0</v>
      </c>
      <c r="F16" s="335">
        <v>342116</v>
      </c>
      <c r="G16" s="335">
        <v>342113</v>
      </c>
      <c r="H16" s="335">
        <v>3</v>
      </c>
      <c r="I16" s="335">
        <v>0</v>
      </c>
      <c r="J16" s="335">
        <v>0</v>
      </c>
      <c r="K16" s="335">
        <v>0</v>
      </c>
      <c r="L16" s="335">
        <v>0</v>
      </c>
      <c r="M16" s="335">
        <v>0</v>
      </c>
      <c r="N16" s="335">
        <v>342116</v>
      </c>
    </row>
    <row r="17" spans="1:14" ht="15.75" thickBot="1" x14ac:dyDescent="0.3">
      <c r="A17" s="119" t="s">
        <v>342</v>
      </c>
      <c r="B17" s="120" t="s">
        <v>343</v>
      </c>
      <c r="C17" s="336">
        <v>3748925</v>
      </c>
      <c r="D17" s="335">
        <v>3748856</v>
      </c>
      <c r="E17" s="335">
        <v>68</v>
      </c>
      <c r="F17" s="335">
        <v>246760</v>
      </c>
      <c r="G17" s="335">
        <v>246505</v>
      </c>
      <c r="H17" s="335">
        <v>2</v>
      </c>
      <c r="I17" s="335">
        <v>99</v>
      </c>
      <c r="J17" s="335">
        <v>154</v>
      </c>
      <c r="K17" s="335">
        <v>0</v>
      </c>
      <c r="L17" s="335">
        <v>0</v>
      </c>
      <c r="M17" s="335">
        <v>0</v>
      </c>
      <c r="N17" s="335">
        <v>246760</v>
      </c>
    </row>
    <row r="18" spans="1:14" ht="15.75" thickBot="1" x14ac:dyDescent="0.3">
      <c r="A18" s="122" t="s">
        <v>344</v>
      </c>
      <c r="B18" s="118" t="s">
        <v>345</v>
      </c>
      <c r="C18" s="308">
        <f>SUM(C19:C23)</f>
        <v>0</v>
      </c>
      <c r="D18" s="301">
        <f t="shared" ref="D18:N18" si="1">SUM(D19:D23)</f>
        <v>0</v>
      </c>
      <c r="E18" s="301">
        <f t="shared" si="1"/>
        <v>0</v>
      </c>
      <c r="F18" s="335">
        <f t="shared" si="1"/>
        <v>0</v>
      </c>
      <c r="G18" s="301">
        <f t="shared" si="1"/>
        <v>0</v>
      </c>
      <c r="H18" s="301">
        <f t="shared" si="1"/>
        <v>0</v>
      </c>
      <c r="I18" s="301">
        <f t="shared" si="1"/>
        <v>0</v>
      </c>
      <c r="J18" s="301">
        <f t="shared" si="1"/>
        <v>0</v>
      </c>
      <c r="K18" s="301">
        <f t="shared" si="1"/>
        <v>0</v>
      </c>
      <c r="L18" s="301">
        <f t="shared" si="1"/>
        <v>0</v>
      </c>
      <c r="M18" s="301">
        <f t="shared" si="1"/>
        <v>0</v>
      </c>
      <c r="N18" s="335">
        <f t="shared" si="1"/>
        <v>0</v>
      </c>
    </row>
    <row r="19" spans="1:14" ht="15.75" thickBot="1" x14ac:dyDescent="0.3">
      <c r="A19" s="119" t="s">
        <v>346</v>
      </c>
      <c r="B19" s="120" t="s">
        <v>331</v>
      </c>
      <c r="C19" s="308">
        <v>0</v>
      </c>
      <c r="D19" s="301">
        <v>0</v>
      </c>
      <c r="E19" s="301">
        <v>0</v>
      </c>
      <c r="F19" s="335">
        <v>0</v>
      </c>
      <c r="G19" s="301">
        <v>0</v>
      </c>
      <c r="H19" s="301">
        <v>0</v>
      </c>
      <c r="I19" s="301">
        <v>0</v>
      </c>
      <c r="J19" s="301">
        <v>0</v>
      </c>
      <c r="K19" s="301">
        <v>0</v>
      </c>
      <c r="L19" s="301">
        <v>0</v>
      </c>
      <c r="M19" s="301">
        <v>0</v>
      </c>
      <c r="N19" s="335">
        <v>0</v>
      </c>
    </row>
    <row r="20" spans="1:14" ht="15.75" thickBot="1" x14ac:dyDescent="0.3">
      <c r="A20" s="119" t="s">
        <v>347</v>
      </c>
      <c r="B20" s="120" t="s">
        <v>333</v>
      </c>
      <c r="C20" s="308">
        <v>0</v>
      </c>
      <c r="D20" s="301">
        <v>0</v>
      </c>
      <c r="E20" s="301">
        <v>0</v>
      </c>
      <c r="F20" s="335">
        <v>0</v>
      </c>
      <c r="G20" s="301">
        <v>0</v>
      </c>
      <c r="H20" s="301">
        <v>0</v>
      </c>
      <c r="I20" s="301">
        <v>0</v>
      </c>
      <c r="J20" s="301">
        <v>0</v>
      </c>
      <c r="K20" s="301">
        <v>0</v>
      </c>
      <c r="L20" s="301">
        <v>0</v>
      </c>
      <c r="M20" s="301">
        <v>0</v>
      </c>
      <c r="N20" s="335">
        <v>0</v>
      </c>
    </row>
    <row r="21" spans="1:14" ht="15.75" thickBot="1" x14ac:dyDescent="0.3">
      <c r="A21" s="119" t="s">
        <v>348</v>
      </c>
      <c r="B21" s="120" t="s">
        <v>335</v>
      </c>
      <c r="C21" s="336">
        <v>0</v>
      </c>
      <c r="D21" s="301">
        <v>0</v>
      </c>
      <c r="E21" s="301">
        <v>0</v>
      </c>
      <c r="F21" s="335">
        <v>0</v>
      </c>
      <c r="G21" s="301">
        <v>0</v>
      </c>
      <c r="H21" s="301">
        <v>0</v>
      </c>
      <c r="I21" s="301">
        <v>0</v>
      </c>
      <c r="J21" s="301">
        <v>0</v>
      </c>
      <c r="K21" s="301">
        <v>0</v>
      </c>
      <c r="L21" s="301">
        <v>0</v>
      </c>
      <c r="M21" s="301">
        <v>0</v>
      </c>
      <c r="N21" s="335">
        <v>0</v>
      </c>
    </row>
    <row r="22" spans="1:14" ht="15.75" thickBot="1" x14ac:dyDescent="0.3">
      <c r="A22" s="119" t="s">
        <v>349</v>
      </c>
      <c r="B22" s="120" t="s">
        <v>337</v>
      </c>
      <c r="C22" s="336">
        <v>0</v>
      </c>
      <c r="D22" s="301">
        <v>0</v>
      </c>
      <c r="E22" s="301">
        <v>0</v>
      </c>
      <c r="F22" s="335"/>
      <c r="G22" s="301">
        <v>0</v>
      </c>
      <c r="H22" s="301">
        <v>0</v>
      </c>
      <c r="I22" s="301">
        <v>0</v>
      </c>
      <c r="J22" s="301">
        <v>0</v>
      </c>
      <c r="K22" s="301">
        <v>0</v>
      </c>
      <c r="L22" s="301">
        <v>0</v>
      </c>
      <c r="M22" s="301">
        <v>0</v>
      </c>
      <c r="N22" s="335">
        <v>0</v>
      </c>
    </row>
    <row r="23" spans="1:14" ht="15.75" thickBot="1" x14ac:dyDescent="0.3">
      <c r="A23" s="119" t="s">
        <v>350</v>
      </c>
      <c r="B23" s="120" t="s">
        <v>339</v>
      </c>
      <c r="C23" s="336">
        <v>0</v>
      </c>
      <c r="D23" s="301">
        <v>0</v>
      </c>
      <c r="E23" s="301">
        <v>0</v>
      </c>
      <c r="F23" s="335"/>
      <c r="G23" s="301">
        <v>0</v>
      </c>
      <c r="H23" s="301">
        <v>0</v>
      </c>
      <c r="I23" s="301">
        <v>0</v>
      </c>
      <c r="J23" s="301">
        <v>0</v>
      </c>
      <c r="K23" s="301">
        <v>0</v>
      </c>
      <c r="L23" s="301">
        <v>0</v>
      </c>
      <c r="M23" s="301">
        <v>0</v>
      </c>
      <c r="N23" s="335">
        <v>0</v>
      </c>
    </row>
    <row r="24" spans="1:14" ht="15.75" thickBot="1" x14ac:dyDescent="0.3">
      <c r="A24" s="122" t="s">
        <v>351</v>
      </c>
      <c r="B24" s="118" t="s">
        <v>352</v>
      </c>
      <c r="C24" s="336">
        <v>5982856</v>
      </c>
      <c r="D24" s="309"/>
      <c r="E24" s="309"/>
      <c r="F24" s="335">
        <v>108734</v>
      </c>
      <c r="G24" s="309"/>
      <c r="H24" s="309"/>
      <c r="I24" s="309"/>
      <c r="J24" s="309"/>
      <c r="K24" s="309"/>
      <c r="L24" s="309"/>
      <c r="M24" s="309"/>
      <c r="N24" s="335">
        <v>0</v>
      </c>
    </row>
    <row r="25" spans="1:14" ht="15.75" thickBot="1" x14ac:dyDescent="0.3">
      <c r="A25" s="119" t="s">
        <v>353</v>
      </c>
      <c r="B25" s="120" t="s">
        <v>331</v>
      </c>
      <c r="C25" s="336">
        <v>0</v>
      </c>
      <c r="D25" s="309"/>
      <c r="E25" s="309"/>
      <c r="F25" s="335">
        <v>0</v>
      </c>
      <c r="G25" s="309"/>
      <c r="H25" s="309"/>
      <c r="I25" s="309"/>
      <c r="J25" s="309"/>
      <c r="K25" s="309"/>
      <c r="L25" s="309"/>
      <c r="M25" s="309"/>
      <c r="N25" s="335">
        <v>0</v>
      </c>
    </row>
    <row r="26" spans="1:14" ht="15.75" thickBot="1" x14ac:dyDescent="0.3">
      <c r="A26" s="119" t="s">
        <v>354</v>
      </c>
      <c r="B26" s="120" t="s">
        <v>333</v>
      </c>
      <c r="C26" s="336">
        <v>856</v>
      </c>
      <c r="D26" s="309"/>
      <c r="E26" s="309"/>
      <c r="F26" s="335">
        <v>0</v>
      </c>
      <c r="G26" s="309"/>
      <c r="H26" s="309"/>
      <c r="I26" s="309"/>
      <c r="J26" s="309"/>
      <c r="K26" s="309"/>
      <c r="L26" s="309"/>
      <c r="M26" s="309"/>
      <c r="N26" s="335">
        <v>0</v>
      </c>
    </row>
    <row r="27" spans="1:14" ht="15.75" thickBot="1" x14ac:dyDescent="0.3">
      <c r="A27" s="119" t="s">
        <v>355</v>
      </c>
      <c r="B27" s="120" t="s">
        <v>335</v>
      </c>
      <c r="C27" s="336">
        <v>151369</v>
      </c>
      <c r="D27" s="309"/>
      <c r="E27" s="309"/>
      <c r="F27" s="335">
        <v>0</v>
      </c>
      <c r="G27" s="309"/>
      <c r="H27" s="309"/>
      <c r="I27" s="309"/>
      <c r="J27" s="309"/>
      <c r="K27" s="309"/>
      <c r="L27" s="309"/>
      <c r="M27" s="309"/>
      <c r="N27" s="335">
        <v>0</v>
      </c>
    </row>
    <row r="28" spans="1:14" ht="15.75" thickBot="1" x14ac:dyDescent="0.3">
      <c r="A28" s="119" t="s">
        <v>356</v>
      </c>
      <c r="B28" s="120" t="s">
        <v>337</v>
      </c>
      <c r="C28" s="336">
        <v>238133</v>
      </c>
      <c r="D28" s="309"/>
      <c r="E28" s="309"/>
      <c r="F28" s="335">
        <v>1190</v>
      </c>
      <c r="G28" s="309"/>
      <c r="H28" s="309"/>
      <c r="I28" s="309"/>
      <c r="J28" s="309"/>
      <c r="K28" s="309"/>
      <c r="L28" s="309"/>
      <c r="M28" s="309"/>
      <c r="N28" s="335">
        <v>0</v>
      </c>
    </row>
    <row r="29" spans="1:14" ht="15.75" thickBot="1" x14ac:dyDescent="0.3">
      <c r="A29" s="119" t="s">
        <v>357</v>
      </c>
      <c r="B29" s="120" t="s">
        <v>339</v>
      </c>
      <c r="C29" s="336">
        <v>2136963</v>
      </c>
      <c r="D29" s="309"/>
      <c r="E29" s="309"/>
      <c r="F29" s="335">
        <v>60552</v>
      </c>
      <c r="G29" s="309"/>
      <c r="H29" s="309"/>
      <c r="I29" s="309"/>
      <c r="J29" s="309"/>
      <c r="K29" s="309"/>
      <c r="L29" s="309"/>
      <c r="M29" s="309"/>
      <c r="N29" s="335">
        <v>0</v>
      </c>
    </row>
    <row r="30" spans="1:14" ht="15.75" thickBot="1" x14ac:dyDescent="0.3">
      <c r="A30" s="119" t="s">
        <v>358</v>
      </c>
      <c r="B30" s="120" t="s">
        <v>343</v>
      </c>
      <c r="C30" s="336">
        <v>3455535</v>
      </c>
      <c r="D30" s="309"/>
      <c r="E30" s="309"/>
      <c r="F30" s="335">
        <v>46992</v>
      </c>
      <c r="G30" s="309"/>
      <c r="H30" s="309"/>
      <c r="I30" s="309"/>
      <c r="J30" s="309"/>
      <c r="K30" s="309"/>
      <c r="L30" s="309"/>
      <c r="M30" s="309"/>
      <c r="N30" s="335">
        <v>0</v>
      </c>
    </row>
    <row r="31" spans="1:14" ht="15.75" thickBot="1" x14ac:dyDescent="0.3">
      <c r="A31" s="124" t="s">
        <v>359</v>
      </c>
      <c r="B31" s="123" t="s">
        <v>0</v>
      </c>
      <c r="C31" s="336">
        <f>C10+C18+C24</f>
        <v>12854127</v>
      </c>
      <c r="D31" s="336">
        <f t="shared" ref="D31:N31" si="2">D10+D18+D24</f>
        <v>6883736</v>
      </c>
      <c r="E31" s="336">
        <f t="shared" si="2"/>
        <v>68</v>
      </c>
      <c r="F31" s="336">
        <f t="shared" si="2"/>
        <v>714824</v>
      </c>
      <c r="G31" s="335">
        <f t="shared" si="2"/>
        <v>604284</v>
      </c>
      <c r="H31" s="335">
        <f t="shared" si="2"/>
        <v>1543</v>
      </c>
      <c r="I31" s="335">
        <f t="shared" si="2"/>
        <v>102</v>
      </c>
      <c r="J31" s="335">
        <f t="shared" si="2"/>
        <v>160</v>
      </c>
      <c r="K31" s="335">
        <f t="shared" si="2"/>
        <v>0</v>
      </c>
      <c r="L31" s="335">
        <f t="shared" si="2"/>
        <v>0</v>
      </c>
      <c r="M31" s="335">
        <f t="shared" si="2"/>
        <v>0</v>
      </c>
      <c r="N31" s="335">
        <f t="shared" si="2"/>
        <v>606090</v>
      </c>
    </row>
  </sheetData>
  <sheetProtection sheet="1" objects="1" scenarios="1"/>
  <pageMargins left="0.70866141732283472" right="0.70866141732283472" top="0.74803149606299213" bottom="0.74803149606299213" header="0.31496062992125984" footer="0.31496062992125984"/>
  <pageSetup paperSize="9" scale="77" fitToWidth="2" orientation="landscape" r:id="rId1"/>
  <ignoredErrors>
    <ignoredError sqref="C18:N1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F92F-CD22-48D6-B6AD-4AC185D04DBA}">
  <dimension ref="A2:J29"/>
  <sheetViews>
    <sheetView showGridLines="0" showZeros="0" workbookViewId="0">
      <selection activeCell="B15" sqref="B15"/>
    </sheetView>
  </sheetViews>
  <sheetFormatPr defaultRowHeight="15" x14ac:dyDescent="0.25"/>
  <cols>
    <col min="1" max="1" width="4.7109375" customWidth="1"/>
    <col min="2" max="2" width="25" customWidth="1"/>
    <col min="3" max="8" width="22.140625" customWidth="1"/>
  </cols>
  <sheetData>
    <row r="2" spans="1:10" x14ac:dyDescent="0.25">
      <c r="A2" s="95" t="s">
        <v>678</v>
      </c>
    </row>
    <row r="3" spans="1:10" ht="16.5" thickBot="1" x14ac:dyDescent="0.3">
      <c r="A3" s="96"/>
      <c r="B3" s="97"/>
      <c r="C3" s="97"/>
      <c r="D3" s="310"/>
      <c r="E3" s="310"/>
      <c r="F3" s="97"/>
      <c r="G3" s="97"/>
      <c r="H3" s="97"/>
    </row>
    <row r="4" spans="1:10" ht="16.5" thickBot="1" x14ac:dyDescent="0.3">
      <c r="A4" s="98"/>
      <c r="B4" s="98"/>
      <c r="C4" s="99" t="s">
        <v>2</v>
      </c>
      <c r="D4" s="100" t="s">
        <v>3</v>
      </c>
      <c r="E4" s="100" t="s">
        <v>4</v>
      </c>
      <c r="F4" s="100" t="s">
        <v>5</v>
      </c>
      <c r="G4" s="100" t="s">
        <v>6</v>
      </c>
      <c r="H4" s="100" t="s">
        <v>12</v>
      </c>
    </row>
    <row r="5" spans="1:10" ht="53.25" thickBot="1" x14ac:dyDescent="0.3">
      <c r="A5" s="98"/>
      <c r="B5" s="98"/>
      <c r="C5" s="105" t="s">
        <v>679</v>
      </c>
      <c r="D5" s="106"/>
      <c r="E5" s="106"/>
      <c r="F5" s="107"/>
      <c r="G5" s="293" t="s">
        <v>675</v>
      </c>
      <c r="H5" s="110" t="s">
        <v>676</v>
      </c>
    </row>
    <row r="6" spans="1:10" ht="21.75" thickBot="1" x14ac:dyDescent="0.3">
      <c r="A6" s="18"/>
      <c r="B6" s="18"/>
      <c r="C6" s="313"/>
      <c r="D6" s="105" t="s">
        <v>677</v>
      </c>
      <c r="E6" s="293"/>
      <c r="F6" s="293" t="s">
        <v>680</v>
      </c>
      <c r="G6" s="312"/>
      <c r="H6" s="304"/>
    </row>
    <row r="7" spans="1:10" ht="15.75" x14ac:dyDescent="0.25">
      <c r="A7" s="98"/>
      <c r="B7" s="98"/>
      <c r="C7" s="311"/>
      <c r="D7" s="314"/>
      <c r="E7" s="110" t="s">
        <v>661</v>
      </c>
      <c r="F7" s="314"/>
      <c r="G7" s="111"/>
      <c r="H7" s="305"/>
    </row>
    <row r="8" spans="1:10" ht="16.5" thickBot="1" x14ac:dyDescent="0.3">
      <c r="A8" s="98"/>
      <c r="B8" s="98"/>
      <c r="C8" s="315"/>
      <c r="D8" s="316"/>
      <c r="E8" s="300"/>
      <c r="F8" s="317"/>
      <c r="G8" s="318"/>
      <c r="H8" s="116"/>
    </row>
    <row r="9" spans="1:10" ht="15.75" thickBot="1" x14ac:dyDescent="0.3">
      <c r="A9" s="117" t="s">
        <v>328</v>
      </c>
      <c r="B9" s="113" t="s">
        <v>681</v>
      </c>
      <c r="C9" s="337">
        <v>380310</v>
      </c>
      <c r="D9" s="337">
        <v>66890</v>
      </c>
      <c r="E9" s="337">
        <v>66890</v>
      </c>
      <c r="F9" s="337">
        <v>380310</v>
      </c>
      <c r="G9" s="337">
        <v>12870</v>
      </c>
      <c r="H9" s="337">
        <v>0</v>
      </c>
      <c r="I9" s="2"/>
      <c r="J9" s="2"/>
    </row>
    <row r="10" spans="1:10" ht="15.75" thickBot="1" x14ac:dyDescent="0.3">
      <c r="A10" s="319" t="s">
        <v>330</v>
      </c>
      <c r="B10" s="118" t="s">
        <v>682</v>
      </c>
      <c r="C10" s="337">
        <v>886</v>
      </c>
      <c r="D10" s="337">
        <v>0</v>
      </c>
      <c r="E10" s="337">
        <v>0</v>
      </c>
      <c r="F10" s="337">
        <v>886</v>
      </c>
      <c r="G10" s="337">
        <v>0</v>
      </c>
      <c r="H10" s="337">
        <v>0</v>
      </c>
      <c r="I10" s="2"/>
      <c r="J10" s="2"/>
    </row>
    <row r="11" spans="1:10" ht="15.75" thickBot="1" x14ac:dyDescent="0.3">
      <c r="A11" s="319" t="s">
        <v>332</v>
      </c>
      <c r="B11" s="118" t="s">
        <v>683</v>
      </c>
      <c r="C11" s="337">
        <v>379803</v>
      </c>
      <c r="D11" s="337">
        <v>125561</v>
      </c>
      <c r="E11" s="337">
        <v>125561</v>
      </c>
      <c r="F11" s="337">
        <v>379803</v>
      </c>
      <c r="G11" s="337">
        <v>47630</v>
      </c>
      <c r="H11" s="337">
        <v>0</v>
      </c>
      <c r="I11" s="2"/>
      <c r="J11" s="2"/>
    </row>
    <row r="12" spans="1:10" ht="15.75" thickBot="1" x14ac:dyDescent="0.3">
      <c r="A12" s="319" t="s">
        <v>334</v>
      </c>
      <c r="B12" s="118" t="s">
        <v>684</v>
      </c>
      <c r="C12" s="337">
        <v>152905</v>
      </c>
      <c r="D12" s="337">
        <v>0</v>
      </c>
      <c r="E12" s="337">
        <v>0</v>
      </c>
      <c r="F12" s="337">
        <v>152905</v>
      </c>
      <c r="G12" s="337">
        <v>2009</v>
      </c>
      <c r="H12" s="337">
        <v>0</v>
      </c>
      <c r="I12" s="2"/>
      <c r="J12" s="2"/>
    </row>
    <row r="13" spans="1:10" ht="15.75" thickBot="1" x14ac:dyDescent="0.3">
      <c r="A13" s="319" t="s">
        <v>336</v>
      </c>
      <c r="B13" s="118" t="s">
        <v>685</v>
      </c>
      <c r="C13" s="337">
        <v>1253</v>
      </c>
      <c r="D13" s="337">
        <v>0</v>
      </c>
      <c r="E13" s="337">
        <v>0</v>
      </c>
      <c r="F13" s="337">
        <v>1253</v>
      </c>
      <c r="G13" s="337">
        <v>0</v>
      </c>
      <c r="H13" s="337">
        <v>0</v>
      </c>
      <c r="I13" s="2"/>
      <c r="J13" s="2"/>
    </row>
    <row r="14" spans="1:10" ht="15.75" thickBot="1" x14ac:dyDescent="0.3">
      <c r="A14" s="319" t="s">
        <v>338</v>
      </c>
      <c r="B14" s="118" t="s">
        <v>686</v>
      </c>
      <c r="C14" s="337">
        <v>230205</v>
      </c>
      <c r="D14" s="337">
        <v>16447</v>
      </c>
      <c r="E14" s="337">
        <v>16447</v>
      </c>
      <c r="F14" s="337">
        <v>230205</v>
      </c>
      <c r="G14" s="337">
        <v>11153</v>
      </c>
      <c r="H14" s="337">
        <v>0</v>
      </c>
      <c r="I14" s="2"/>
      <c r="J14" s="2"/>
    </row>
    <row r="15" spans="1:10" ht="15.75" thickBot="1" x14ac:dyDescent="0.3">
      <c r="A15" s="319" t="s">
        <v>340</v>
      </c>
      <c r="B15" s="118" t="s">
        <v>687</v>
      </c>
      <c r="C15" s="337">
        <v>680912</v>
      </c>
      <c r="D15" s="337">
        <v>47676</v>
      </c>
      <c r="E15" s="337">
        <v>47676</v>
      </c>
      <c r="F15" s="337">
        <v>680912</v>
      </c>
      <c r="G15" s="337">
        <v>32693</v>
      </c>
      <c r="H15" s="337">
        <v>0</v>
      </c>
      <c r="I15" s="2"/>
      <c r="J15" s="2"/>
    </row>
    <row r="16" spans="1:10" ht="15.75" thickBot="1" x14ac:dyDescent="0.3">
      <c r="A16" s="319" t="s">
        <v>342</v>
      </c>
      <c r="B16" s="118" t="s">
        <v>688</v>
      </c>
      <c r="C16" s="337">
        <v>76375</v>
      </c>
      <c r="D16" s="337">
        <v>0</v>
      </c>
      <c r="E16" s="337">
        <v>0</v>
      </c>
      <c r="F16" s="337">
        <v>76375</v>
      </c>
      <c r="G16" s="337">
        <v>2674</v>
      </c>
      <c r="H16" s="337">
        <v>0</v>
      </c>
      <c r="I16" s="2"/>
      <c r="J16" s="2"/>
    </row>
    <row r="17" spans="1:10" ht="21.75" thickBot="1" x14ac:dyDescent="0.3">
      <c r="A17" s="122" t="s">
        <v>344</v>
      </c>
      <c r="B17" s="118" t="s">
        <v>689</v>
      </c>
      <c r="C17" s="337">
        <v>89633</v>
      </c>
      <c r="D17" s="337">
        <v>4420</v>
      </c>
      <c r="E17" s="337">
        <v>4420</v>
      </c>
      <c r="F17" s="337">
        <v>89633</v>
      </c>
      <c r="G17" s="337">
        <v>4032</v>
      </c>
      <c r="H17" s="337">
        <v>0</v>
      </c>
      <c r="I17" s="2"/>
      <c r="J17" s="2"/>
    </row>
    <row r="18" spans="1:10" ht="15.75" thickBot="1" x14ac:dyDescent="0.3">
      <c r="A18" s="319" t="s">
        <v>346</v>
      </c>
      <c r="B18" s="118" t="s">
        <v>690</v>
      </c>
      <c r="C18" s="337">
        <v>101134</v>
      </c>
      <c r="D18" s="337">
        <v>6022</v>
      </c>
      <c r="E18" s="337">
        <v>6022</v>
      </c>
      <c r="F18" s="337">
        <v>101134</v>
      </c>
      <c r="G18" s="337">
        <v>7234</v>
      </c>
      <c r="H18" s="337">
        <v>0</v>
      </c>
      <c r="I18" s="2"/>
      <c r="J18" s="2"/>
    </row>
    <row r="19" spans="1:10" ht="21.75" thickBot="1" x14ac:dyDescent="0.3">
      <c r="A19" s="319" t="s">
        <v>347</v>
      </c>
      <c r="B19" s="118" t="s">
        <v>691</v>
      </c>
      <c r="C19" s="337">
        <v>11836</v>
      </c>
      <c r="D19" s="337">
        <v>5487</v>
      </c>
      <c r="E19" s="338">
        <v>5487</v>
      </c>
      <c r="F19" s="337">
        <v>11836</v>
      </c>
      <c r="G19" s="337">
        <v>3781</v>
      </c>
      <c r="H19" s="337">
        <v>0</v>
      </c>
      <c r="I19" s="2"/>
      <c r="J19" s="2"/>
    </row>
    <row r="20" spans="1:10" ht="21.75" thickBot="1" x14ac:dyDescent="0.3">
      <c r="A20" s="319" t="s">
        <v>348</v>
      </c>
      <c r="B20" s="118" t="s">
        <v>692</v>
      </c>
      <c r="C20" s="337">
        <v>675374</v>
      </c>
      <c r="D20" s="337">
        <v>51409</v>
      </c>
      <c r="E20" s="337">
        <v>51409</v>
      </c>
      <c r="F20" s="337">
        <v>675374</v>
      </c>
      <c r="G20" s="337">
        <v>27046</v>
      </c>
      <c r="H20" s="337">
        <v>0</v>
      </c>
      <c r="I20" s="2"/>
      <c r="J20" s="2"/>
    </row>
    <row r="21" spans="1:10" ht="21.75" thickBot="1" x14ac:dyDescent="0.3">
      <c r="A21" s="319" t="s">
        <v>349</v>
      </c>
      <c r="B21" s="118" t="s">
        <v>693</v>
      </c>
      <c r="C21" s="337">
        <v>17974</v>
      </c>
      <c r="D21" s="337">
        <v>0</v>
      </c>
      <c r="E21" s="337">
        <v>0</v>
      </c>
      <c r="F21" s="337">
        <v>17974</v>
      </c>
      <c r="G21" s="337">
        <v>186</v>
      </c>
      <c r="H21" s="337">
        <v>0</v>
      </c>
      <c r="I21" s="2"/>
      <c r="J21" s="2"/>
    </row>
    <row r="22" spans="1:10" ht="21.75" thickBot="1" x14ac:dyDescent="0.3">
      <c r="A22" s="319" t="s">
        <v>350</v>
      </c>
      <c r="B22" s="118" t="s">
        <v>694</v>
      </c>
      <c r="C22" s="337">
        <v>33160</v>
      </c>
      <c r="D22" s="337">
        <v>3659</v>
      </c>
      <c r="E22" s="337">
        <v>3659</v>
      </c>
      <c r="F22" s="337">
        <v>33160</v>
      </c>
      <c r="G22" s="337">
        <v>3215</v>
      </c>
      <c r="H22" s="337">
        <v>0</v>
      </c>
      <c r="I22" s="2"/>
      <c r="J22" s="2"/>
    </row>
    <row r="23" spans="1:10" ht="21.75" thickBot="1" x14ac:dyDescent="0.3">
      <c r="A23" s="122" t="s">
        <v>351</v>
      </c>
      <c r="B23" s="118" t="s">
        <v>695</v>
      </c>
      <c r="C23" s="337">
        <v>0</v>
      </c>
      <c r="D23" s="337">
        <v>0</v>
      </c>
      <c r="E23" s="337">
        <v>0</v>
      </c>
      <c r="F23" s="337">
        <v>0</v>
      </c>
      <c r="G23" s="337">
        <v>0</v>
      </c>
      <c r="H23" s="337">
        <v>0</v>
      </c>
      <c r="I23" s="2"/>
      <c r="J23" s="2"/>
    </row>
    <row r="24" spans="1:10" ht="15.75" thickBot="1" x14ac:dyDescent="0.3">
      <c r="A24" s="319" t="s">
        <v>353</v>
      </c>
      <c r="B24" s="118" t="s">
        <v>696</v>
      </c>
      <c r="C24" s="337">
        <v>1068</v>
      </c>
      <c r="D24" s="337">
        <v>92</v>
      </c>
      <c r="E24" s="337">
        <v>92</v>
      </c>
      <c r="F24" s="337">
        <v>1068</v>
      </c>
      <c r="G24" s="337">
        <v>67</v>
      </c>
      <c r="H24" s="337">
        <v>0</v>
      </c>
      <c r="I24" s="2"/>
      <c r="J24" s="2"/>
    </row>
    <row r="25" spans="1:10" ht="21.75" thickBot="1" x14ac:dyDescent="0.3">
      <c r="A25" s="319" t="s">
        <v>354</v>
      </c>
      <c r="B25" s="118" t="s">
        <v>697</v>
      </c>
      <c r="C25" s="337">
        <v>14134</v>
      </c>
      <c r="D25" s="337">
        <v>0</v>
      </c>
      <c r="E25" s="337">
        <v>0</v>
      </c>
      <c r="F25" s="337">
        <v>14134</v>
      </c>
      <c r="G25" s="337">
        <v>398</v>
      </c>
      <c r="H25" s="337">
        <v>0</v>
      </c>
      <c r="I25" s="2"/>
      <c r="J25" s="2"/>
    </row>
    <row r="26" spans="1:10" ht="15.75" thickBot="1" x14ac:dyDescent="0.3">
      <c r="A26" s="319" t="s">
        <v>355</v>
      </c>
      <c r="B26" s="118" t="s">
        <v>698</v>
      </c>
      <c r="C26" s="337">
        <v>32564</v>
      </c>
      <c r="D26" s="337">
        <v>1918</v>
      </c>
      <c r="E26" s="337">
        <v>1918</v>
      </c>
      <c r="F26" s="337">
        <v>32564</v>
      </c>
      <c r="G26" s="337">
        <v>3390</v>
      </c>
      <c r="H26" s="337">
        <v>0</v>
      </c>
      <c r="I26" s="2"/>
      <c r="J26" s="2"/>
    </row>
    <row r="27" spans="1:10" ht="15.75" thickBot="1" x14ac:dyDescent="0.3">
      <c r="A27" s="319" t="s">
        <v>356</v>
      </c>
      <c r="B27" s="118" t="s">
        <v>699</v>
      </c>
      <c r="C27" s="337">
        <v>2457</v>
      </c>
      <c r="D27" s="337">
        <v>0</v>
      </c>
      <c r="E27" s="337">
        <v>0</v>
      </c>
      <c r="F27" s="337">
        <v>2457</v>
      </c>
      <c r="G27" s="337">
        <v>10</v>
      </c>
      <c r="H27" s="337">
        <v>0</v>
      </c>
      <c r="I27" s="2"/>
      <c r="J27" s="2"/>
    </row>
    <row r="28" spans="1:10" ht="15.75" thickBot="1" x14ac:dyDescent="0.3">
      <c r="A28" s="320" t="s">
        <v>357</v>
      </c>
      <c r="B28" s="123" t="s">
        <v>0</v>
      </c>
      <c r="C28" s="339">
        <f t="shared" ref="C28:H28" si="0">SUM(C9:C27)</f>
        <v>2881983</v>
      </c>
      <c r="D28" s="339">
        <f t="shared" si="0"/>
        <v>329581</v>
      </c>
      <c r="E28" s="339">
        <f t="shared" si="0"/>
        <v>329581</v>
      </c>
      <c r="F28" s="339">
        <f t="shared" si="0"/>
        <v>2881983</v>
      </c>
      <c r="G28" s="339">
        <f t="shared" si="0"/>
        <v>158388</v>
      </c>
      <c r="H28" s="339">
        <f t="shared" si="0"/>
        <v>0</v>
      </c>
      <c r="I28" s="2"/>
      <c r="J28" s="2"/>
    </row>
    <row r="29" spans="1:10" x14ac:dyDescent="0.25">
      <c r="C29" s="2"/>
      <c r="D29" s="2"/>
      <c r="E29" s="2"/>
      <c r="F29" s="2"/>
      <c r="G29" s="2"/>
      <c r="H29" s="2"/>
      <c r="I29" s="2"/>
      <c r="J29" s="2"/>
    </row>
  </sheetData>
  <sheetProtection sheet="1" objects="1" scenario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8E4B-D102-4391-9649-24EB1004BD59}">
  <dimension ref="A2:G18"/>
  <sheetViews>
    <sheetView showGridLines="0" showZeros="0" workbookViewId="0">
      <selection activeCell="B15" sqref="B15"/>
    </sheetView>
  </sheetViews>
  <sheetFormatPr defaultRowHeight="15" x14ac:dyDescent="0.25"/>
  <cols>
    <col min="1" max="1" width="6.28515625" customWidth="1"/>
    <col min="2" max="2" width="55" customWidth="1"/>
    <col min="3" max="3" width="19.28515625" customWidth="1"/>
    <col min="4" max="4" width="27" customWidth="1"/>
    <col min="5" max="5" width="23.7109375" customWidth="1"/>
    <col min="6" max="6" width="21.140625" customWidth="1"/>
    <col min="7" max="7" width="28.28515625" customWidth="1"/>
  </cols>
  <sheetData>
    <row r="2" spans="1:7" ht="16.5" x14ac:dyDescent="0.25">
      <c r="B2" s="128"/>
      <c r="C2" s="128"/>
      <c r="D2" s="128"/>
      <c r="E2" s="128"/>
      <c r="F2" s="128"/>
      <c r="G2" s="128"/>
    </row>
    <row r="3" spans="1:7" ht="21" x14ac:dyDescent="0.35">
      <c r="B3" s="129" t="s">
        <v>365</v>
      </c>
      <c r="C3" s="130"/>
      <c r="D3" s="130"/>
      <c r="E3" s="130"/>
      <c r="F3" s="130"/>
      <c r="G3" s="130"/>
    </row>
    <row r="7" spans="1:7" ht="49.5" x14ac:dyDescent="0.25">
      <c r="B7" s="131"/>
      <c r="C7" s="132" t="s">
        <v>366</v>
      </c>
      <c r="D7" s="133" t="s">
        <v>367</v>
      </c>
      <c r="E7" s="134"/>
      <c r="F7" s="134"/>
      <c r="G7" s="135"/>
    </row>
    <row r="8" spans="1:7" ht="49.5" x14ac:dyDescent="0.25">
      <c r="B8" s="131"/>
      <c r="C8" s="136"/>
      <c r="D8" s="137"/>
      <c r="E8" s="132" t="s">
        <v>368</v>
      </c>
      <c r="F8" s="133" t="s">
        <v>369</v>
      </c>
      <c r="G8" s="138"/>
    </row>
    <row r="9" spans="1:7" ht="33" x14ac:dyDescent="0.25">
      <c r="B9" s="131"/>
      <c r="C9" s="139"/>
      <c r="D9" s="140"/>
      <c r="E9" s="139"/>
      <c r="F9" s="140"/>
      <c r="G9" s="132" t="s">
        <v>370</v>
      </c>
    </row>
    <row r="10" spans="1:7" ht="16.5" x14ac:dyDescent="0.25">
      <c r="B10" s="131"/>
      <c r="C10" s="141" t="s">
        <v>2</v>
      </c>
      <c r="D10" s="142" t="s">
        <v>3</v>
      </c>
      <c r="E10" s="141" t="s">
        <v>4</v>
      </c>
      <c r="F10" s="142" t="s">
        <v>5</v>
      </c>
      <c r="G10" s="141" t="s">
        <v>6</v>
      </c>
    </row>
    <row r="11" spans="1:7" s="404" customFormat="1" ht="14.25" x14ac:dyDescent="0.2">
      <c r="A11" s="400">
        <v>1</v>
      </c>
      <c r="B11" s="401" t="s">
        <v>329</v>
      </c>
      <c r="C11" s="402">
        <v>1824030</v>
      </c>
      <c r="D11" s="402">
        <v>7159581</v>
      </c>
      <c r="E11" s="402">
        <v>7086326</v>
      </c>
      <c r="F11" s="402">
        <v>73255</v>
      </c>
      <c r="G11" s="403">
        <v>0</v>
      </c>
    </row>
    <row r="12" spans="1:7" s="404" customFormat="1" ht="14.25" x14ac:dyDescent="0.2">
      <c r="A12" s="400">
        <v>2</v>
      </c>
      <c r="B12" s="401" t="s">
        <v>371</v>
      </c>
      <c r="C12" s="402"/>
      <c r="D12" s="402"/>
      <c r="E12" s="402"/>
      <c r="F12" s="402"/>
      <c r="G12" s="405" t="s">
        <v>372</v>
      </c>
    </row>
    <row r="13" spans="1:7" s="404" customFormat="1" ht="14.25" x14ac:dyDescent="0.2">
      <c r="A13" s="400">
        <v>3</v>
      </c>
      <c r="B13" s="401" t="s">
        <v>0</v>
      </c>
      <c r="C13" s="402">
        <v>1824030</v>
      </c>
      <c r="D13" s="402">
        <v>7159581</v>
      </c>
      <c r="E13" s="402">
        <v>7086326</v>
      </c>
      <c r="F13" s="406">
        <v>73255</v>
      </c>
      <c r="G13" s="403">
        <v>0</v>
      </c>
    </row>
    <row r="14" spans="1:7" s="404" customFormat="1" ht="14.25" x14ac:dyDescent="0.2">
      <c r="A14" s="400">
        <v>4</v>
      </c>
      <c r="B14" s="407" t="s">
        <v>373</v>
      </c>
      <c r="C14" s="408">
        <v>147343</v>
      </c>
      <c r="D14" s="402">
        <v>446212</v>
      </c>
      <c r="E14" s="402">
        <v>446212</v>
      </c>
      <c r="F14" s="409">
        <v>0</v>
      </c>
      <c r="G14" s="403">
        <v>0</v>
      </c>
    </row>
    <row r="15" spans="1:7" s="404" customFormat="1" ht="14.25" x14ac:dyDescent="0.2">
      <c r="A15" s="410" t="s">
        <v>374</v>
      </c>
      <c r="B15" s="407" t="s">
        <v>375</v>
      </c>
      <c r="C15" s="408"/>
      <c r="D15" s="402"/>
      <c r="E15" s="405"/>
      <c r="F15" s="405"/>
      <c r="G15" s="405"/>
    </row>
    <row r="16" spans="1:7" s="404" customFormat="1" ht="12.75" x14ac:dyDescent="0.2">
      <c r="B16" s="74"/>
      <c r="C16" s="411"/>
      <c r="D16" s="411"/>
      <c r="E16" s="411"/>
      <c r="F16" s="411"/>
      <c r="G16" s="411"/>
    </row>
    <row r="17" spans="3:7" x14ac:dyDescent="0.25">
      <c r="C17" s="2"/>
      <c r="D17" s="2"/>
      <c r="E17" s="2"/>
      <c r="F17" s="2"/>
      <c r="G17" s="2"/>
    </row>
    <row r="18" spans="3:7" x14ac:dyDescent="0.25">
      <c r="C18" s="2"/>
      <c r="D18" s="2"/>
      <c r="E18" s="2"/>
      <c r="F18" s="2"/>
      <c r="G18" s="2"/>
    </row>
  </sheetData>
  <sheetProtection sheet="1" objects="1" scenarios="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624C-7B4E-4E5F-A358-A377DA8C4B15}">
  <dimension ref="A1:H23"/>
  <sheetViews>
    <sheetView showGridLines="0" showZeros="0" workbookViewId="0">
      <selection activeCell="B15" sqref="B15"/>
    </sheetView>
  </sheetViews>
  <sheetFormatPr defaultRowHeight="15" x14ac:dyDescent="0.25"/>
  <cols>
    <col min="1" max="1" width="4.42578125" customWidth="1"/>
    <col min="2" max="2" width="69.140625" customWidth="1"/>
    <col min="3" max="8" width="24.85546875" customWidth="1"/>
  </cols>
  <sheetData>
    <row r="1" spans="1:8" ht="18.75" x14ac:dyDescent="0.3">
      <c r="B1" s="28" t="s">
        <v>392</v>
      </c>
    </row>
    <row r="4" spans="1:8" x14ac:dyDescent="0.25">
      <c r="A4" s="143"/>
      <c r="B4" s="590" t="s">
        <v>378</v>
      </c>
      <c r="C4" s="591" t="s">
        <v>393</v>
      </c>
      <c r="D4" s="590"/>
      <c r="E4" s="588" t="s">
        <v>394</v>
      </c>
      <c r="F4" s="591"/>
      <c r="G4" s="592" t="s">
        <v>395</v>
      </c>
      <c r="H4" s="593"/>
    </row>
    <row r="5" spans="1:8" x14ac:dyDescent="0.25">
      <c r="A5" s="144"/>
      <c r="B5" s="590"/>
      <c r="C5" s="588" t="s">
        <v>11</v>
      </c>
      <c r="D5" s="589"/>
      <c r="E5" s="589"/>
      <c r="F5" s="589"/>
      <c r="G5" s="589"/>
      <c r="H5" s="589"/>
    </row>
    <row r="6" spans="1:8" x14ac:dyDescent="0.25">
      <c r="A6" s="144"/>
      <c r="B6" s="590"/>
      <c r="C6" s="148" t="s">
        <v>2</v>
      </c>
      <c r="D6" s="155" t="s">
        <v>3</v>
      </c>
      <c r="E6" s="155" t="s">
        <v>4</v>
      </c>
      <c r="F6" s="155" t="s">
        <v>5</v>
      </c>
      <c r="G6" s="155" t="s">
        <v>6</v>
      </c>
      <c r="H6" s="155" t="s">
        <v>12</v>
      </c>
    </row>
    <row r="7" spans="1:8" x14ac:dyDescent="0.25">
      <c r="A7" s="150">
        <v>1</v>
      </c>
      <c r="B7" s="151" t="s">
        <v>382</v>
      </c>
      <c r="C7" s="331">
        <v>1462520</v>
      </c>
      <c r="D7" s="332">
        <v>0</v>
      </c>
      <c r="E7" s="332">
        <v>1462520</v>
      </c>
      <c r="F7" s="332">
        <v>0</v>
      </c>
      <c r="G7" s="332">
        <v>0</v>
      </c>
      <c r="H7" s="536">
        <v>0</v>
      </c>
    </row>
    <row r="8" spans="1:8" x14ac:dyDescent="0.25">
      <c r="A8" s="150">
        <v>2</v>
      </c>
      <c r="B8" s="152" t="s">
        <v>383</v>
      </c>
      <c r="C8" s="331">
        <v>0</v>
      </c>
      <c r="D8" s="332">
        <v>0</v>
      </c>
      <c r="E8" s="332">
        <v>65217</v>
      </c>
      <c r="F8" s="332">
        <v>140</v>
      </c>
      <c r="G8" s="332">
        <v>0</v>
      </c>
      <c r="H8" s="536">
        <v>0</v>
      </c>
    </row>
    <row r="9" spans="1:8" x14ac:dyDescent="0.25">
      <c r="A9" s="150">
        <v>3</v>
      </c>
      <c r="B9" s="152" t="s">
        <v>21</v>
      </c>
      <c r="C9" s="331">
        <v>0</v>
      </c>
      <c r="D9" s="332">
        <v>0</v>
      </c>
      <c r="E9" s="332">
        <v>0</v>
      </c>
      <c r="F9" s="332">
        <v>0</v>
      </c>
      <c r="G9" s="332">
        <v>0</v>
      </c>
      <c r="H9" s="536">
        <v>0</v>
      </c>
    </row>
    <row r="10" spans="1:8" x14ac:dyDescent="0.25">
      <c r="A10" s="150">
        <v>4</v>
      </c>
      <c r="B10" s="152" t="s">
        <v>22</v>
      </c>
      <c r="C10" s="331">
        <v>0</v>
      </c>
      <c r="D10" s="332">
        <v>0</v>
      </c>
      <c r="E10" s="332">
        <v>0</v>
      </c>
      <c r="F10" s="332">
        <v>0</v>
      </c>
      <c r="G10" s="332">
        <v>0</v>
      </c>
      <c r="H10" s="536">
        <v>0</v>
      </c>
    </row>
    <row r="11" spans="1:8" x14ac:dyDescent="0.25">
      <c r="A11" s="150">
        <v>5</v>
      </c>
      <c r="B11" s="152" t="s">
        <v>23</v>
      </c>
      <c r="C11" s="331">
        <v>0</v>
      </c>
      <c r="D11" s="332">
        <v>0</v>
      </c>
      <c r="E11" s="332">
        <v>0</v>
      </c>
      <c r="F11" s="332">
        <v>0</v>
      </c>
      <c r="G11" s="332">
        <v>0</v>
      </c>
      <c r="H11" s="536">
        <v>0</v>
      </c>
    </row>
    <row r="12" spans="1:8" x14ac:dyDescent="0.25">
      <c r="A12" s="150">
        <v>6</v>
      </c>
      <c r="B12" s="152" t="s">
        <v>24</v>
      </c>
      <c r="C12" s="331">
        <v>131718</v>
      </c>
      <c r="D12" s="332">
        <v>151385</v>
      </c>
      <c r="E12" s="332">
        <v>131718</v>
      </c>
      <c r="F12" s="332">
        <v>69608</v>
      </c>
      <c r="G12" s="332">
        <v>48862</v>
      </c>
      <c r="H12" s="536">
        <v>0.24270089307888698</v>
      </c>
    </row>
    <row r="13" spans="1:8" x14ac:dyDescent="0.25">
      <c r="A13" s="150">
        <v>7</v>
      </c>
      <c r="B13" s="152" t="s">
        <v>25</v>
      </c>
      <c r="C13" s="331">
        <v>2919922</v>
      </c>
      <c r="D13" s="332">
        <v>1171988</v>
      </c>
      <c r="E13" s="332">
        <v>2740257</v>
      </c>
      <c r="F13" s="332">
        <v>119452</v>
      </c>
      <c r="G13" s="332">
        <v>2478479</v>
      </c>
      <c r="H13" s="536">
        <v>0.86668923306532242</v>
      </c>
    </row>
    <row r="14" spans="1:8" x14ac:dyDescent="0.25">
      <c r="A14" s="150">
        <v>8</v>
      </c>
      <c r="B14" s="152" t="s">
        <v>26</v>
      </c>
      <c r="C14" s="331">
        <v>2584349</v>
      </c>
      <c r="D14" s="332">
        <v>3117154</v>
      </c>
      <c r="E14" s="332">
        <v>2528878</v>
      </c>
      <c r="F14" s="332">
        <v>408398</v>
      </c>
      <c r="G14" s="332">
        <v>1976693</v>
      </c>
      <c r="H14" s="536">
        <v>0.67296808335341995</v>
      </c>
    </row>
    <row r="15" spans="1:8" x14ac:dyDescent="0.25">
      <c r="A15" s="150">
        <v>9</v>
      </c>
      <c r="B15" s="152" t="s">
        <v>396</v>
      </c>
      <c r="C15" s="331">
        <v>1249718</v>
      </c>
      <c r="D15" s="332">
        <v>1373453</v>
      </c>
      <c r="E15" s="332">
        <v>1248677</v>
      </c>
      <c r="F15" s="332">
        <v>1281672</v>
      </c>
      <c r="G15" s="332">
        <v>896332</v>
      </c>
      <c r="H15" s="536">
        <v>0.35423255843363899</v>
      </c>
    </row>
    <row r="16" spans="1:8" x14ac:dyDescent="0.25">
      <c r="A16" s="150">
        <v>10</v>
      </c>
      <c r="B16" s="152" t="s">
        <v>321</v>
      </c>
      <c r="C16" s="331">
        <v>359271</v>
      </c>
      <c r="D16" s="332">
        <v>131573</v>
      </c>
      <c r="E16" s="332">
        <v>348351</v>
      </c>
      <c r="F16" s="332">
        <v>84794</v>
      </c>
      <c r="G16" s="332">
        <v>559172</v>
      </c>
      <c r="H16" s="536">
        <v>1.2909579932816955</v>
      </c>
    </row>
    <row r="17" spans="1:8" x14ac:dyDescent="0.25">
      <c r="A17" s="150">
        <v>11</v>
      </c>
      <c r="B17" s="152" t="s">
        <v>386</v>
      </c>
      <c r="C17" s="331">
        <v>147725</v>
      </c>
      <c r="D17" s="332">
        <v>89414</v>
      </c>
      <c r="E17" s="332">
        <v>147725</v>
      </c>
      <c r="F17" s="332">
        <v>7957</v>
      </c>
      <c r="G17" s="332">
        <v>233524</v>
      </c>
      <c r="H17" s="536">
        <v>1.5000064233501624</v>
      </c>
    </row>
    <row r="18" spans="1:8" x14ac:dyDescent="0.25">
      <c r="A18" s="150">
        <v>12</v>
      </c>
      <c r="B18" s="152" t="s">
        <v>387</v>
      </c>
      <c r="C18" s="331">
        <v>0</v>
      </c>
      <c r="D18" s="332">
        <v>0</v>
      </c>
      <c r="E18" s="332">
        <v>0</v>
      </c>
      <c r="F18" s="332">
        <v>0</v>
      </c>
      <c r="G18" s="332">
        <v>0</v>
      </c>
      <c r="H18" s="536">
        <v>0</v>
      </c>
    </row>
    <row r="19" spans="1:8" x14ac:dyDescent="0.25">
      <c r="A19" s="150">
        <v>13</v>
      </c>
      <c r="B19" s="152" t="s">
        <v>27</v>
      </c>
      <c r="C19" s="331">
        <v>0</v>
      </c>
      <c r="D19" s="332">
        <v>0</v>
      </c>
      <c r="E19" s="332">
        <v>0</v>
      </c>
      <c r="F19" s="332">
        <v>0</v>
      </c>
      <c r="G19" s="332">
        <v>0</v>
      </c>
      <c r="H19" s="536">
        <v>0</v>
      </c>
    </row>
    <row r="20" spans="1:8" x14ac:dyDescent="0.25">
      <c r="A20" s="150">
        <v>14</v>
      </c>
      <c r="B20" s="152" t="s">
        <v>397</v>
      </c>
      <c r="C20" s="331">
        <v>0</v>
      </c>
      <c r="D20" s="332">
        <v>0</v>
      </c>
      <c r="E20" s="332">
        <v>0</v>
      </c>
      <c r="F20" s="332">
        <v>0</v>
      </c>
      <c r="G20" s="332">
        <v>0</v>
      </c>
      <c r="H20" s="536">
        <v>0</v>
      </c>
    </row>
    <row r="21" spans="1:8" x14ac:dyDescent="0.25">
      <c r="A21" s="150">
        <v>15</v>
      </c>
      <c r="B21" s="152" t="s">
        <v>398</v>
      </c>
      <c r="C21" s="331">
        <v>171069</v>
      </c>
      <c r="D21" s="332">
        <v>0</v>
      </c>
      <c r="E21" s="332">
        <v>171069</v>
      </c>
      <c r="F21" s="332">
        <v>0</v>
      </c>
      <c r="G21" s="332">
        <v>171069</v>
      </c>
      <c r="H21" s="536">
        <v>1</v>
      </c>
    </row>
    <row r="22" spans="1:8" x14ac:dyDescent="0.25">
      <c r="A22" s="150">
        <v>16</v>
      </c>
      <c r="B22" s="152" t="s">
        <v>28</v>
      </c>
      <c r="C22" s="331">
        <v>140686</v>
      </c>
      <c r="D22" s="332">
        <v>0</v>
      </c>
      <c r="E22" s="332">
        <v>140686</v>
      </c>
      <c r="F22" s="332">
        <v>0</v>
      </c>
      <c r="G22" s="332">
        <v>140539</v>
      </c>
      <c r="H22" s="536">
        <v>0.99895511991242913</v>
      </c>
    </row>
    <row r="23" spans="1:8" x14ac:dyDescent="0.25">
      <c r="A23" s="153">
        <v>17</v>
      </c>
      <c r="B23" s="154" t="s">
        <v>391</v>
      </c>
      <c r="C23" s="331">
        <v>9166978</v>
      </c>
      <c r="D23" s="332">
        <v>6034967</v>
      </c>
      <c r="E23" s="332">
        <v>8985098</v>
      </c>
      <c r="F23" s="332">
        <v>1972021</v>
      </c>
      <c r="G23" s="332">
        <v>6504670</v>
      </c>
      <c r="H23" s="536">
        <v>0.5936478375383164</v>
      </c>
    </row>
  </sheetData>
  <sheetProtection sheet="1" objects="1" scenarios="1"/>
  <mergeCells count="5">
    <mergeCell ref="C5:H5"/>
    <mergeCell ref="B4:B6"/>
    <mergeCell ref="C4:D4"/>
    <mergeCell ref="E4:F4"/>
    <mergeCell ref="G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A132-3915-4A4A-9875-F160BFA8417E}">
  <dimension ref="A2:S24"/>
  <sheetViews>
    <sheetView showGridLines="0" showZeros="0" workbookViewId="0">
      <selection activeCell="B15" sqref="B15"/>
    </sheetView>
  </sheetViews>
  <sheetFormatPr defaultRowHeight="15" x14ac:dyDescent="0.25"/>
  <cols>
    <col min="1" max="1" width="3.85546875" customWidth="1"/>
    <col min="2" max="2" width="38.140625" customWidth="1"/>
    <col min="3" max="19" width="15.140625" customWidth="1"/>
  </cols>
  <sheetData>
    <row r="2" spans="1:19" ht="18.75" x14ac:dyDescent="0.3">
      <c r="B2" s="28" t="s">
        <v>377</v>
      </c>
    </row>
    <row r="5" spans="1:19" x14ac:dyDescent="0.25">
      <c r="A5" s="143"/>
      <c r="B5" s="590" t="s">
        <v>378</v>
      </c>
      <c r="C5" s="588" t="s">
        <v>11</v>
      </c>
      <c r="D5" s="589"/>
      <c r="E5" s="589"/>
      <c r="F5" s="589"/>
      <c r="G5" s="589"/>
      <c r="H5" s="589"/>
      <c r="I5" s="589"/>
      <c r="J5" s="589"/>
      <c r="K5" s="589"/>
      <c r="L5" s="589"/>
      <c r="M5" s="589"/>
      <c r="N5" s="589"/>
      <c r="O5" s="589"/>
      <c r="P5" s="589"/>
      <c r="Q5" s="591"/>
      <c r="R5" s="594" t="s">
        <v>0</v>
      </c>
      <c r="S5" s="594" t="s">
        <v>379</v>
      </c>
    </row>
    <row r="6" spans="1:19" x14ac:dyDescent="0.25">
      <c r="A6" s="144"/>
      <c r="B6" s="590"/>
      <c r="C6" s="145">
        <v>0</v>
      </c>
      <c r="D6" s="146">
        <v>0.02</v>
      </c>
      <c r="E6" s="145">
        <v>0.04</v>
      </c>
      <c r="F6" s="146">
        <v>0.1</v>
      </c>
      <c r="G6" s="146">
        <v>0.2</v>
      </c>
      <c r="H6" s="146">
        <v>0.35</v>
      </c>
      <c r="I6" s="146">
        <v>0.5</v>
      </c>
      <c r="J6" s="146">
        <v>0.7</v>
      </c>
      <c r="K6" s="146">
        <v>0.75</v>
      </c>
      <c r="L6" s="147">
        <v>1</v>
      </c>
      <c r="M6" s="147">
        <v>1.5</v>
      </c>
      <c r="N6" s="147">
        <v>2.5</v>
      </c>
      <c r="O6" s="147">
        <v>3.7</v>
      </c>
      <c r="P6" s="147">
        <v>12.5</v>
      </c>
      <c r="Q6" s="147" t="s">
        <v>18</v>
      </c>
      <c r="R6" s="594"/>
      <c r="S6" s="594"/>
    </row>
    <row r="7" spans="1:19" x14ac:dyDescent="0.25">
      <c r="A7" s="144"/>
      <c r="B7" s="590"/>
      <c r="C7" s="148" t="s">
        <v>2</v>
      </c>
      <c r="D7" s="148" t="s">
        <v>3</v>
      </c>
      <c r="E7" s="148" t="s">
        <v>4</v>
      </c>
      <c r="F7" s="148" t="s">
        <v>5</v>
      </c>
      <c r="G7" s="148" t="s">
        <v>6</v>
      </c>
      <c r="H7" s="148" t="s">
        <v>12</v>
      </c>
      <c r="I7" s="148" t="s">
        <v>13</v>
      </c>
      <c r="J7" s="148" t="s">
        <v>14</v>
      </c>
      <c r="K7" s="148" t="s">
        <v>15</v>
      </c>
      <c r="L7" s="148" t="s">
        <v>16</v>
      </c>
      <c r="M7" s="148" t="s">
        <v>17</v>
      </c>
      <c r="N7" s="148" t="s">
        <v>312</v>
      </c>
      <c r="O7" s="148" t="s">
        <v>313</v>
      </c>
      <c r="P7" s="148" t="s">
        <v>314</v>
      </c>
      <c r="Q7" s="148" t="s">
        <v>315</v>
      </c>
      <c r="R7" s="149" t="s">
        <v>380</v>
      </c>
      <c r="S7" s="149" t="s">
        <v>381</v>
      </c>
    </row>
    <row r="8" spans="1:19" x14ac:dyDescent="0.25">
      <c r="A8" s="150">
        <v>1</v>
      </c>
      <c r="B8" s="151" t="s">
        <v>382</v>
      </c>
      <c r="C8" s="331">
        <v>1462520</v>
      </c>
      <c r="D8" s="332">
        <v>0</v>
      </c>
      <c r="E8" s="332">
        <v>0</v>
      </c>
      <c r="F8" s="332">
        <v>0</v>
      </c>
      <c r="G8" s="332">
        <v>0</v>
      </c>
      <c r="H8" s="332">
        <v>0</v>
      </c>
      <c r="I8" s="332">
        <v>0</v>
      </c>
      <c r="J8" s="332">
        <v>0</v>
      </c>
      <c r="K8" s="332">
        <v>0</v>
      </c>
      <c r="L8" s="332">
        <v>0</v>
      </c>
      <c r="M8" s="332">
        <v>0</v>
      </c>
      <c r="N8" s="332">
        <v>0</v>
      </c>
      <c r="O8" s="332">
        <v>0</v>
      </c>
      <c r="P8" s="332">
        <v>0</v>
      </c>
      <c r="Q8" s="332">
        <v>0</v>
      </c>
      <c r="R8" s="332">
        <v>1462520</v>
      </c>
      <c r="S8" s="332"/>
    </row>
    <row r="9" spans="1:19" x14ac:dyDescent="0.25">
      <c r="A9" s="150">
        <v>2</v>
      </c>
      <c r="B9" s="152" t="s">
        <v>383</v>
      </c>
      <c r="C9" s="331">
        <v>65357</v>
      </c>
      <c r="D9" s="332">
        <v>0</v>
      </c>
      <c r="E9" s="332">
        <v>0</v>
      </c>
      <c r="F9" s="332">
        <v>0</v>
      </c>
      <c r="G9" s="332">
        <v>0</v>
      </c>
      <c r="H9" s="332">
        <v>0</v>
      </c>
      <c r="I9" s="332">
        <v>0</v>
      </c>
      <c r="J9" s="332">
        <v>0</v>
      </c>
      <c r="K9" s="332">
        <v>0</v>
      </c>
      <c r="L9" s="332">
        <v>0</v>
      </c>
      <c r="M9" s="332">
        <v>0</v>
      </c>
      <c r="N9" s="332">
        <v>0</v>
      </c>
      <c r="O9" s="332">
        <v>0</v>
      </c>
      <c r="P9" s="332">
        <v>0</v>
      </c>
      <c r="Q9" s="332">
        <v>0</v>
      </c>
      <c r="R9" s="332">
        <v>65357</v>
      </c>
      <c r="S9" s="332"/>
    </row>
    <row r="10" spans="1:19" x14ac:dyDescent="0.25">
      <c r="A10" s="150">
        <v>3</v>
      </c>
      <c r="B10" s="152" t="s">
        <v>21</v>
      </c>
      <c r="C10" s="331">
        <v>0</v>
      </c>
      <c r="D10" s="332">
        <v>0</v>
      </c>
      <c r="E10" s="332">
        <v>0</v>
      </c>
      <c r="F10" s="332">
        <v>0</v>
      </c>
      <c r="G10" s="332">
        <v>0</v>
      </c>
      <c r="H10" s="332">
        <v>0</v>
      </c>
      <c r="I10" s="332">
        <v>0</v>
      </c>
      <c r="J10" s="332">
        <v>0</v>
      </c>
      <c r="K10" s="332">
        <v>0</v>
      </c>
      <c r="L10" s="332">
        <v>0</v>
      </c>
      <c r="M10" s="332">
        <v>0</v>
      </c>
      <c r="N10" s="332">
        <v>0</v>
      </c>
      <c r="O10" s="332">
        <v>0</v>
      </c>
      <c r="P10" s="332">
        <v>0</v>
      </c>
      <c r="Q10" s="332">
        <v>0</v>
      </c>
      <c r="R10" s="332">
        <v>0</v>
      </c>
      <c r="S10" s="332"/>
    </row>
    <row r="11" spans="1:19" x14ac:dyDescent="0.25">
      <c r="A11" s="150">
        <v>4</v>
      </c>
      <c r="B11" s="152" t="s">
        <v>22</v>
      </c>
      <c r="C11" s="331">
        <v>0</v>
      </c>
      <c r="D11" s="332">
        <v>0</v>
      </c>
      <c r="E11" s="332">
        <v>0</v>
      </c>
      <c r="F11" s="332">
        <v>0</v>
      </c>
      <c r="G11" s="332">
        <v>0</v>
      </c>
      <c r="H11" s="332">
        <v>0</v>
      </c>
      <c r="I11" s="332">
        <v>0</v>
      </c>
      <c r="J11" s="332">
        <v>0</v>
      </c>
      <c r="K11" s="332">
        <v>0</v>
      </c>
      <c r="L11" s="332">
        <v>0</v>
      </c>
      <c r="M11" s="332">
        <v>0</v>
      </c>
      <c r="N11" s="332">
        <v>0</v>
      </c>
      <c r="O11" s="332">
        <v>0</v>
      </c>
      <c r="P11" s="332">
        <v>0</v>
      </c>
      <c r="Q11" s="332">
        <v>0</v>
      </c>
      <c r="R11" s="332">
        <v>0</v>
      </c>
      <c r="S11" s="332"/>
    </row>
    <row r="12" spans="1:19" x14ac:dyDescent="0.25">
      <c r="A12" s="150">
        <v>5</v>
      </c>
      <c r="B12" s="152" t="s">
        <v>23</v>
      </c>
      <c r="C12" s="331">
        <v>0</v>
      </c>
      <c r="D12" s="332">
        <v>0</v>
      </c>
      <c r="E12" s="332">
        <v>0</v>
      </c>
      <c r="F12" s="332">
        <v>0</v>
      </c>
      <c r="G12" s="332">
        <v>0</v>
      </c>
      <c r="H12" s="332">
        <v>0</v>
      </c>
      <c r="I12" s="332">
        <v>0</v>
      </c>
      <c r="J12" s="332">
        <v>0</v>
      </c>
      <c r="K12" s="332">
        <v>0</v>
      </c>
      <c r="L12" s="332">
        <v>0</v>
      </c>
      <c r="M12" s="332">
        <v>0</v>
      </c>
      <c r="N12" s="332">
        <v>0</v>
      </c>
      <c r="O12" s="332">
        <v>0</v>
      </c>
      <c r="P12" s="332">
        <v>0</v>
      </c>
      <c r="Q12" s="332">
        <v>0</v>
      </c>
      <c r="R12" s="332">
        <v>0</v>
      </c>
      <c r="S12" s="332"/>
    </row>
    <row r="13" spans="1:19" x14ac:dyDescent="0.25">
      <c r="A13" s="150">
        <v>6</v>
      </c>
      <c r="B13" s="152" t="s">
        <v>24</v>
      </c>
      <c r="C13" s="331">
        <v>0</v>
      </c>
      <c r="D13" s="332">
        <v>0</v>
      </c>
      <c r="E13" s="332">
        <v>0</v>
      </c>
      <c r="F13" s="332">
        <v>0</v>
      </c>
      <c r="G13" s="332">
        <v>172707</v>
      </c>
      <c r="H13" s="332">
        <v>0</v>
      </c>
      <c r="I13" s="332">
        <v>28599</v>
      </c>
      <c r="J13" s="332">
        <v>0</v>
      </c>
      <c r="K13" s="332">
        <v>0</v>
      </c>
      <c r="L13" s="332">
        <v>21</v>
      </c>
      <c r="M13" s="332">
        <v>0</v>
      </c>
      <c r="N13" s="332">
        <v>0</v>
      </c>
      <c r="O13" s="332">
        <v>0</v>
      </c>
      <c r="P13" s="332">
        <v>0</v>
      </c>
      <c r="Q13" s="332">
        <v>0</v>
      </c>
      <c r="R13" s="332">
        <v>201327</v>
      </c>
      <c r="S13" s="332"/>
    </row>
    <row r="14" spans="1:19" x14ac:dyDescent="0.25">
      <c r="A14" s="150">
        <v>7</v>
      </c>
      <c r="B14" s="152" t="s">
        <v>25</v>
      </c>
      <c r="C14" s="331">
        <v>0</v>
      </c>
      <c r="D14" s="332">
        <v>0</v>
      </c>
      <c r="E14" s="332">
        <v>0</v>
      </c>
      <c r="F14" s="332">
        <v>0</v>
      </c>
      <c r="G14" s="332">
        <v>0</v>
      </c>
      <c r="H14" s="332">
        <v>0</v>
      </c>
      <c r="I14" s="332">
        <v>0</v>
      </c>
      <c r="J14" s="332">
        <v>0</v>
      </c>
      <c r="K14" s="332">
        <v>0</v>
      </c>
      <c r="L14" s="332">
        <v>2859709</v>
      </c>
      <c r="M14" s="332">
        <v>0</v>
      </c>
      <c r="N14" s="332">
        <v>0</v>
      </c>
      <c r="O14" s="332">
        <v>0</v>
      </c>
      <c r="P14" s="332">
        <v>0</v>
      </c>
      <c r="Q14" s="332">
        <v>0</v>
      </c>
      <c r="R14" s="332">
        <v>2859709</v>
      </c>
      <c r="S14" s="332"/>
    </row>
    <row r="15" spans="1:19" x14ac:dyDescent="0.25">
      <c r="A15" s="150">
        <v>8</v>
      </c>
      <c r="B15" s="152" t="s">
        <v>384</v>
      </c>
      <c r="C15" s="331">
        <v>0</v>
      </c>
      <c r="D15" s="332">
        <v>0</v>
      </c>
      <c r="E15" s="332">
        <v>0</v>
      </c>
      <c r="F15" s="332">
        <v>0</v>
      </c>
      <c r="G15" s="332">
        <v>0</v>
      </c>
      <c r="H15" s="332">
        <v>0</v>
      </c>
      <c r="I15" s="332">
        <v>0</v>
      </c>
      <c r="J15" s="332">
        <v>0</v>
      </c>
      <c r="K15" s="332">
        <v>2937276</v>
      </c>
      <c r="L15" s="332">
        <v>0</v>
      </c>
      <c r="M15" s="332">
        <v>0</v>
      </c>
      <c r="N15" s="332">
        <v>0</v>
      </c>
      <c r="O15" s="332">
        <v>0</v>
      </c>
      <c r="P15" s="332">
        <v>0</v>
      </c>
      <c r="Q15" s="332">
        <v>0</v>
      </c>
      <c r="R15" s="332">
        <v>2937276</v>
      </c>
      <c r="S15" s="332"/>
    </row>
    <row r="16" spans="1:19" ht="30" x14ac:dyDescent="0.25">
      <c r="A16" s="150">
        <v>9</v>
      </c>
      <c r="B16" s="152" t="s">
        <v>385</v>
      </c>
      <c r="C16" s="331">
        <v>0</v>
      </c>
      <c r="D16" s="332">
        <v>0</v>
      </c>
      <c r="E16" s="332">
        <v>0</v>
      </c>
      <c r="F16" s="332">
        <v>0</v>
      </c>
      <c r="G16" s="332">
        <v>0</v>
      </c>
      <c r="H16" s="332">
        <v>2001575</v>
      </c>
      <c r="I16" s="332">
        <v>528774</v>
      </c>
      <c r="J16" s="332">
        <v>0</v>
      </c>
      <c r="K16" s="332">
        <v>0</v>
      </c>
      <c r="L16" s="332">
        <v>0</v>
      </c>
      <c r="M16" s="332">
        <v>0</v>
      </c>
      <c r="N16" s="332">
        <v>0</v>
      </c>
      <c r="O16" s="332">
        <v>0</v>
      </c>
      <c r="P16" s="332">
        <v>0</v>
      </c>
      <c r="Q16" s="332">
        <v>0</v>
      </c>
      <c r="R16" s="332">
        <v>2530349</v>
      </c>
      <c r="S16" s="332"/>
    </row>
    <row r="17" spans="1:19" x14ac:dyDescent="0.25">
      <c r="A17" s="150">
        <v>10</v>
      </c>
      <c r="B17" s="152" t="s">
        <v>321</v>
      </c>
      <c r="C17" s="331">
        <v>0</v>
      </c>
      <c r="D17" s="332">
        <v>0</v>
      </c>
      <c r="E17" s="332">
        <v>0</v>
      </c>
      <c r="F17" s="332">
        <v>0</v>
      </c>
      <c r="G17" s="332">
        <v>0</v>
      </c>
      <c r="H17" s="332">
        <v>0</v>
      </c>
      <c r="I17" s="332">
        <v>0</v>
      </c>
      <c r="J17" s="332">
        <v>0</v>
      </c>
      <c r="K17" s="332">
        <v>0</v>
      </c>
      <c r="L17" s="332">
        <v>181091</v>
      </c>
      <c r="M17" s="332">
        <v>252054</v>
      </c>
      <c r="N17" s="332">
        <v>0</v>
      </c>
      <c r="O17" s="332">
        <v>0</v>
      </c>
      <c r="P17" s="332">
        <v>0</v>
      </c>
      <c r="Q17" s="332">
        <v>0</v>
      </c>
      <c r="R17" s="332">
        <v>433145</v>
      </c>
      <c r="S17" s="332"/>
    </row>
    <row r="18" spans="1:19" ht="30" x14ac:dyDescent="0.25">
      <c r="A18" s="150">
        <v>11</v>
      </c>
      <c r="B18" s="152" t="s">
        <v>386</v>
      </c>
      <c r="C18" s="331">
        <v>0</v>
      </c>
      <c r="D18" s="332">
        <v>0</v>
      </c>
      <c r="E18" s="332">
        <v>0</v>
      </c>
      <c r="F18" s="332">
        <v>0</v>
      </c>
      <c r="G18" s="332">
        <v>0</v>
      </c>
      <c r="H18" s="332">
        <v>0</v>
      </c>
      <c r="I18" s="332">
        <v>0</v>
      </c>
      <c r="J18" s="332">
        <v>0</v>
      </c>
      <c r="K18" s="332">
        <v>0</v>
      </c>
      <c r="L18" s="332">
        <v>0</v>
      </c>
      <c r="M18" s="332">
        <v>155683</v>
      </c>
      <c r="N18" s="332">
        <v>0</v>
      </c>
      <c r="O18" s="332">
        <v>0</v>
      </c>
      <c r="P18" s="332">
        <v>0</v>
      </c>
      <c r="Q18" s="332">
        <v>0</v>
      </c>
      <c r="R18" s="332">
        <v>155683</v>
      </c>
      <c r="S18" s="332"/>
    </row>
    <row r="19" spans="1:19" ht="30" x14ac:dyDescent="0.25">
      <c r="A19" s="150">
        <v>12</v>
      </c>
      <c r="B19" s="152" t="s">
        <v>387</v>
      </c>
      <c r="C19" s="331">
        <v>0</v>
      </c>
      <c r="D19" s="332">
        <v>0</v>
      </c>
      <c r="E19" s="332">
        <v>0</v>
      </c>
      <c r="F19" s="332">
        <v>0</v>
      </c>
      <c r="G19" s="332">
        <v>0</v>
      </c>
      <c r="H19" s="332">
        <v>0</v>
      </c>
      <c r="I19" s="332">
        <v>0</v>
      </c>
      <c r="J19" s="332">
        <v>0</v>
      </c>
      <c r="K19" s="332">
        <v>0</v>
      </c>
      <c r="L19" s="332">
        <v>0</v>
      </c>
      <c r="M19" s="332">
        <v>0</v>
      </c>
      <c r="N19" s="332">
        <v>0</v>
      </c>
      <c r="O19" s="332">
        <v>0</v>
      </c>
      <c r="P19" s="332">
        <v>0</v>
      </c>
      <c r="Q19" s="332">
        <v>0</v>
      </c>
      <c r="R19" s="332">
        <v>0</v>
      </c>
      <c r="S19" s="332"/>
    </row>
    <row r="20" spans="1:19" ht="30" x14ac:dyDescent="0.25">
      <c r="A20" s="150">
        <v>13</v>
      </c>
      <c r="B20" s="152" t="s">
        <v>388</v>
      </c>
      <c r="C20" s="331">
        <v>0</v>
      </c>
      <c r="D20" s="332">
        <v>0</v>
      </c>
      <c r="E20" s="332">
        <v>0</v>
      </c>
      <c r="F20" s="332">
        <v>0</v>
      </c>
      <c r="G20" s="332">
        <v>0</v>
      </c>
      <c r="H20" s="332">
        <v>0</v>
      </c>
      <c r="I20" s="332">
        <v>0</v>
      </c>
      <c r="J20" s="332">
        <v>0</v>
      </c>
      <c r="K20" s="332">
        <v>0</v>
      </c>
      <c r="L20" s="332">
        <v>0</v>
      </c>
      <c r="M20" s="332">
        <v>0</v>
      </c>
      <c r="N20" s="332">
        <v>0</v>
      </c>
      <c r="O20" s="332">
        <v>0</v>
      </c>
      <c r="P20" s="332">
        <v>0</v>
      </c>
      <c r="Q20" s="332">
        <v>0</v>
      </c>
      <c r="R20" s="332">
        <v>0</v>
      </c>
      <c r="S20" s="332"/>
    </row>
    <row r="21" spans="1:19" x14ac:dyDescent="0.25">
      <c r="A21" s="150">
        <v>14</v>
      </c>
      <c r="B21" s="152" t="s">
        <v>389</v>
      </c>
      <c r="C21" s="331">
        <v>0</v>
      </c>
      <c r="D21" s="332">
        <v>0</v>
      </c>
      <c r="E21" s="332">
        <v>0</v>
      </c>
      <c r="F21" s="332">
        <v>0</v>
      </c>
      <c r="G21" s="332">
        <v>0</v>
      </c>
      <c r="H21" s="332">
        <v>0</v>
      </c>
      <c r="I21" s="332">
        <v>0</v>
      </c>
      <c r="J21" s="332">
        <v>0</v>
      </c>
      <c r="K21" s="332">
        <v>0</v>
      </c>
      <c r="L21" s="332">
        <v>0</v>
      </c>
      <c r="M21" s="332">
        <v>0</v>
      </c>
      <c r="N21" s="332">
        <v>0</v>
      </c>
      <c r="O21" s="332">
        <v>0</v>
      </c>
      <c r="P21" s="332">
        <v>0</v>
      </c>
      <c r="Q21" s="332">
        <v>0</v>
      </c>
      <c r="R21" s="332">
        <v>0</v>
      </c>
      <c r="S21" s="332"/>
    </row>
    <row r="22" spans="1:19" x14ac:dyDescent="0.25">
      <c r="A22" s="150">
        <v>15</v>
      </c>
      <c r="B22" s="152" t="s">
        <v>390</v>
      </c>
      <c r="C22" s="331">
        <v>0</v>
      </c>
      <c r="D22" s="332">
        <v>0</v>
      </c>
      <c r="E22" s="332">
        <v>0</v>
      </c>
      <c r="F22" s="332">
        <v>0</v>
      </c>
      <c r="G22" s="332">
        <v>0</v>
      </c>
      <c r="H22" s="332">
        <v>0</v>
      </c>
      <c r="I22" s="332">
        <v>0</v>
      </c>
      <c r="J22" s="332">
        <v>0</v>
      </c>
      <c r="K22" s="332">
        <v>0</v>
      </c>
      <c r="L22" s="332">
        <v>171069</v>
      </c>
      <c r="M22" s="332">
        <v>0</v>
      </c>
      <c r="N22" s="332">
        <v>0</v>
      </c>
      <c r="O22" s="332">
        <v>0</v>
      </c>
      <c r="P22" s="332">
        <v>0</v>
      </c>
      <c r="Q22" s="332">
        <v>0</v>
      </c>
      <c r="R22" s="332">
        <v>171069</v>
      </c>
      <c r="S22" s="332"/>
    </row>
    <row r="23" spans="1:19" x14ac:dyDescent="0.25">
      <c r="A23" s="150">
        <v>16</v>
      </c>
      <c r="B23" s="152" t="s">
        <v>28</v>
      </c>
      <c r="C23" s="331">
        <v>147</v>
      </c>
      <c r="D23" s="332">
        <v>0</v>
      </c>
      <c r="E23" s="332">
        <v>0</v>
      </c>
      <c r="F23" s="332">
        <v>0</v>
      </c>
      <c r="G23" s="332">
        <v>0</v>
      </c>
      <c r="H23" s="332">
        <v>0</v>
      </c>
      <c r="I23" s="332">
        <v>0</v>
      </c>
      <c r="J23" s="332">
        <v>0</v>
      </c>
      <c r="K23" s="332">
        <v>0</v>
      </c>
      <c r="L23" s="332">
        <v>140539</v>
      </c>
      <c r="M23" s="332">
        <v>0</v>
      </c>
      <c r="N23" s="332">
        <v>0</v>
      </c>
      <c r="O23" s="332">
        <v>0</v>
      </c>
      <c r="P23" s="332">
        <v>0</v>
      </c>
      <c r="Q23" s="332">
        <v>0</v>
      </c>
      <c r="R23" s="332">
        <v>140686</v>
      </c>
      <c r="S23" s="332"/>
    </row>
    <row r="24" spans="1:19" x14ac:dyDescent="0.25">
      <c r="A24" s="153">
        <v>17</v>
      </c>
      <c r="B24" s="154" t="s">
        <v>391</v>
      </c>
      <c r="C24" s="331">
        <v>1528024</v>
      </c>
      <c r="D24" s="331">
        <v>0</v>
      </c>
      <c r="E24" s="331">
        <v>0</v>
      </c>
      <c r="F24" s="331">
        <v>0</v>
      </c>
      <c r="G24" s="331">
        <v>172707</v>
      </c>
      <c r="H24" s="331">
        <v>2001575</v>
      </c>
      <c r="I24" s="331">
        <v>557373</v>
      </c>
      <c r="J24" s="331">
        <v>0</v>
      </c>
      <c r="K24" s="331">
        <v>2937276</v>
      </c>
      <c r="L24" s="331">
        <v>3352429</v>
      </c>
      <c r="M24" s="331">
        <v>407737</v>
      </c>
      <c r="N24" s="331">
        <v>0</v>
      </c>
      <c r="O24" s="331">
        <v>0</v>
      </c>
      <c r="P24" s="331">
        <v>0</v>
      </c>
      <c r="Q24" s="331">
        <v>0</v>
      </c>
      <c r="R24" s="331">
        <v>10957121</v>
      </c>
      <c r="S24" s="332"/>
    </row>
  </sheetData>
  <sheetProtection sheet="1" objects="1" scenarios="1"/>
  <mergeCells count="4">
    <mergeCell ref="B5:B7"/>
    <mergeCell ref="C5:Q5"/>
    <mergeCell ref="R5:R6"/>
    <mergeCell ref="S5:S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A194-92F9-49BE-BAA9-2D994ADC5B61}">
  <dimension ref="A1:C14"/>
  <sheetViews>
    <sheetView showGridLines="0" showZeros="0" workbookViewId="0">
      <selection activeCell="B15" sqref="B15"/>
    </sheetView>
  </sheetViews>
  <sheetFormatPr defaultRowHeight="15" x14ac:dyDescent="0.25"/>
  <cols>
    <col min="1" max="1" width="16.85546875" customWidth="1"/>
    <col min="2" max="2" width="66.7109375" customWidth="1"/>
    <col min="3" max="3" width="23.7109375" customWidth="1"/>
  </cols>
  <sheetData>
    <row r="1" spans="1:3" ht="15.75" x14ac:dyDescent="0.25">
      <c r="A1" s="76" t="s">
        <v>277</v>
      </c>
      <c r="B1" s="76"/>
      <c r="C1" s="77"/>
    </row>
    <row r="2" spans="1:3" x14ac:dyDescent="0.25">
      <c r="A2" s="78"/>
      <c r="B2" s="78"/>
      <c r="C2" s="26" t="s">
        <v>2</v>
      </c>
    </row>
    <row r="3" spans="1:3" ht="25.5" x14ac:dyDescent="0.25">
      <c r="A3" s="79"/>
      <c r="B3" s="80"/>
      <c r="C3" s="81" t="s">
        <v>278</v>
      </c>
    </row>
    <row r="4" spans="1:3" x14ac:dyDescent="0.25">
      <c r="A4" s="79"/>
      <c r="B4" s="82" t="s">
        <v>279</v>
      </c>
      <c r="C4" s="83"/>
    </row>
    <row r="5" spans="1:3" x14ac:dyDescent="0.25">
      <c r="A5" s="84">
        <v>1</v>
      </c>
      <c r="B5" s="85" t="s">
        <v>280</v>
      </c>
      <c r="C5" s="329">
        <v>584804.94999999995</v>
      </c>
    </row>
    <row r="6" spans="1:3" x14ac:dyDescent="0.25">
      <c r="A6" s="84">
        <v>2</v>
      </c>
      <c r="B6" s="85" t="s">
        <v>281</v>
      </c>
      <c r="C6" s="329">
        <v>55278.212500000001</v>
      </c>
    </row>
    <row r="7" spans="1:3" x14ac:dyDescent="0.25">
      <c r="A7" s="84">
        <v>3</v>
      </c>
      <c r="B7" s="85" t="s">
        <v>282</v>
      </c>
      <c r="C7" s="329">
        <v>0</v>
      </c>
    </row>
    <row r="8" spans="1:3" x14ac:dyDescent="0.25">
      <c r="A8" s="84">
        <v>4</v>
      </c>
      <c r="B8" s="85" t="s">
        <v>283</v>
      </c>
      <c r="C8" s="329">
        <v>0</v>
      </c>
    </row>
    <row r="9" spans="1:3" x14ac:dyDescent="0.25">
      <c r="A9" s="84"/>
      <c r="B9" s="87" t="s">
        <v>284</v>
      </c>
      <c r="C9" s="83"/>
    </row>
    <row r="10" spans="1:3" x14ac:dyDescent="0.25">
      <c r="A10" s="84">
        <v>5</v>
      </c>
      <c r="B10" s="88" t="s">
        <v>285</v>
      </c>
      <c r="C10" s="86"/>
    </row>
    <row r="11" spans="1:3" x14ac:dyDescent="0.25">
      <c r="A11" s="84">
        <v>6</v>
      </c>
      <c r="B11" s="88" t="s">
        <v>286</v>
      </c>
      <c r="C11" s="86"/>
    </row>
    <row r="12" spans="1:3" x14ac:dyDescent="0.25">
      <c r="A12" s="84">
        <v>7</v>
      </c>
      <c r="B12" s="88" t="s">
        <v>287</v>
      </c>
      <c r="C12" s="86"/>
    </row>
    <row r="13" spans="1:3" x14ac:dyDescent="0.25">
      <c r="A13" s="84">
        <v>8</v>
      </c>
      <c r="B13" s="80" t="s">
        <v>288</v>
      </c>
      <c r="C13" s="86"/>
    </row>
    <row r="14" spans="1:3" x14ac:dyDescent="0.25">
      <c r="A14" s="84">
        <v>9</v>
      </c>
      <c r="B14" s="87" t="s">
        <v>0</v>
      </c>
      <c r="C14" s="86"/>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EE59-5A78-4F79-83E6-A250E7BAAF59}">
  <dimension ref="A2:E16"/>
  <sheetViews>
    <sheetView showGridLines="0" workbookViewId="0">
      <selection activeCell="B15" sqref="B15"/>
    </sheetView>
  </sheetViews>
  <sheetFormatPr defaultRowHeight="15" x14ac:dyDescent="0.25"/>
  <cols>
    <col min="1" max="1" width="120.28515625" style="156" customWidth="1"/>
    <col min="2" max="2" width="17.7109375" style="156" customWidth="1"/>
    <col min="3" max="3" width="19.42578125" style="156" customWidth="1"/>
    <col min="4" max="5" width="17.7109375" style="156" customWidth="1"/>
  </cols>
  <sheetData>
    <row r="2" spans="1:2" ht="18" x14ac:dyDescent="0.25">
      <c r="A2" s="517" t="s">
        <v>702</v>
      </c>
    </row>
    <row r="3" spans="1:2" ht="93.75" customHeight="1" x14ac:dyDescent="0.25">
      <c r="A3" s="475" t="s">
        <v>938</v>
      </c>
      <c r="B3" s="158"/>
    </row>
    <row r="4" spans="1:2" ht="15" customHeight="1" x14ac:dyDescent="0.25">
      <c r="A4" s="321"/>
    </row>
    <row r="5" spans="1:2" x14ac:dyDescent="0.25">
      <c r="A5" s="322" t="s">
        <v>950</v>
      </c>
    </row>
    <row r="6" spans="1:2" x14ac:dyDescent="0.25">
      <c r="A6" s="323"/>
    </row>
    <row r="7" spans="1:2" x14ac:dyDescent="0.25">
      <c r="A7" s="323" t="s">
        <v>707</v>
      </c>
    </row>
    <row r="8" spans="1:2" x14ac:dyDescent="0.25">
      <c r="A8" s="323" t="s">
        <v>708</v>
      </c>
    </row>
    <row r="9" spans="1:2" x14ac:dyDescent="0.25">
      <c r="A9" s="323"/>
    </row>
    <row r="10" spans="1:2" x14ac:dyDescent="0.25">
      <c r="A10" s="323"/>
    </row>
    <row r="11" spans="1:2" x14ac:dyDescent="0.25">
      <c r="A11" s="323"/>
    </row>
    <row r="12" spans="1:2" x14ac:dyDescent="0.25">
      <c r="A12" s="323"/>
    </row>
    <row r="13" spans="1:2" x14ac:dyDescent="0.25">
      <c r="A13" s="323"/>
    </row>
    <row r="14" spans="1:2" x14ac:dyDescent="0.25">
      <c r="A14" s="323"/>
    </row>
    <row r="15" spans="1:2" x14ac:dyDescent="0.25">
      <c r="A15" s="323"/>
    </row>
    <row r="16" spans="1:2" x14ac:dyDescent="0.25">
      <c r="A16" s="323"/>
    </row>
  </sheetData>
  <sheetProtection sheet="1" objects="1" scenarios="1"/>
  <conditionalFormatting sqref="A4:A5">
    <cfRule type="cellIs" dxfId="4" priority="1" stopIfTrue="1" operator="lessThan">
      <formula>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96FD-9CD4-4054-80A5-5BC1910F7F8A}">
  <dimension ref="A3:J15"/>
  <sheetViews>
    <sheetView showGridLines="0" workbookViewId="0">
      <selection activeCell="B15" sqref="B15"/>
    </sheetView>
  </sheetViews>
  <sheetFormatPr defaultRowHeight="15" x14ac:dyDescent="0.25"/>
  <cols>
    <col min="1" max="1" width="11.28515625" customWidth="1"/>
    <col min="2" max="2" width="43.7109375" customWidth="1"/>
    <col min="3" max="5" width="22.28515625" customWidth="1"/>
    <col min="6" max="8" width="22.28515625" hidden="1" customWidth="1"/>
    <col min="9" max="10" width="22.28515625" customWidth="1"/>
  </cols>
  <sheetData>
    <row r="3" spans="1:10" x14ac:dyDescent="0.25">
      <c r="A3" s="202"/>
      <c r="B3" s="203"/>
      <c r="C3" s="203"/>
      <c r="D3" s="203"/>
      <c r="E3" s="203"/>
      <c r="F3" s="203"/>
      <c r="G3" s="203"/>
      <c r="H3" s="203"/>
      <c r="I3" s="203"/>
      <c r="J3" s="203"/>
    </row>
    <row r="4" spans="1:10" ht="18.75" x14ac:dyDescent="0.25">
      <c r="A4" s="204" t="s">
        <v>43</v>
      </c>
      <c r="B4" s="205"/>
      <c r="C4" s="206"/>
      <c r="D4" s="205"/>
      <c r="E4" s="205"/>
      <c r="F4" s="205"/>
      <c r="G4" s="205"/>
      <c r="H4" s="205"/>
      <c r="I4" s="205"/>
      <c r="J4" s="205"/>
    </row>
    <row r="5" spans="1:10" x14ac:dyDescent="0.25">
      <c r="A5" s="205"/>
      <c r="B5" s="205"/>
      <c r="C5" s="205"/>
      <c r="D5" s="205"/>
      <c r="E5" s="205"/>
      <c r="F5" s="205"/>
      <c r="G5" s="205"/>
      <c r="H5" s="205"/>
      <c r="I5" s="205"/>
      <c r="J5" s="205"/>
    </row>
    <row r="6" spans="1:10" x14ac:dyDescent="0.25">
      <c r="B6" s="205"/>
      <c r="C6" s="205"/>
      <c r="D6" s="205"/>
      <c r="E6" s="205"/>
      <c r="F6" s="205"/>
      <c r="G6" s="205"/>
      <c r="H6" s="205"/>
      <c r="I6" s="205"/>
      <c r="J6" s="205"/>
    </row>
    <row r="7" spans="1:10" x14ac:dyDescent="0.25">
      <c r="B7" s="205"/>
      <c r="C7" s="205"/>
      <c r="D7" s="205"/>
      <c r="E7" s="205"/>
      <c r="F7" s="205"/>
      <c r="G7" s="205"/>
      <c r="H7" s="205"/>
      <c r="I7" s="205"/>
      <c r="J7" s="205"/>
    </row>
    <row r="8" spans="1:10" x14ac:dyDescent="0.25">
      <c r="A8" s="595" t="s">
        <v>44</v>
      </c>
      <c r="B8" s="595"/>
      <c r="C8" s="207" t="s">
        <v>2</v>
      </c>
      <c r="D8" s="207" t="s">
        <v>3</v>
      </c>
      <c r="E8" s="207" t="s">
        <v>4</v>
      </c>
      <c r="F8" s="207" t="s">
        <v>334</v>
      </c>
      <c r="G8" s="207" t="s">
        <v>336</v>
      </c>
      <c r="H8" s="207"/>
      <c r="I8" s="207" t="s">
        <v>5</v>
      </c>
      <c r="J8" s="208" t="s">
        <v>6</v>
      </c>
    </row>
    <row r="9" spans="1:10" ht="45" x14ac:dyDescent="0.25">
      <c r="A9" s="595"/>
      <c r="B9" s="595"/>
      <c r="C9" s="595" t="s">
        <v>45</v>
      </c>
      <c r="D9" s="595"/>
      <c r="E9" s="595"/>
      <c r="F9" s="209" t="s">
        <v>438</v>
      </c>
      <c r="G9" s="209" t="s">
        <v>439</v>
      </c>
      <c r="H9" s="209"/>
      <c r="I9" s="596" t="s">
        <v>7</v>
      </c>
      <c r="J9" s="596" t="s">
        <v>440</v>
      </c>
    </row>
    <row r="10" spans="1:10" x14ac:dyDescent="0.25">
      <c r="A10" s="595"/>
      <c r="B10" s="595"/>
      <c r="C10" s="209" t="s">
        <v>46</v>
      </c>
      <c r="D10" s="209" t="s">
        <v>47</v>
      </c>
      <c r="E10" s="209" t="s">
        <v>48</v>
      </c>
      <c r="F10" s="209" t="s">
        <v>441</v>
      </c>
      <c r="G10" s="209"/>
      <c r="H10" s="209"/>
      <c r="I10" s="596"/>
      <c r="J10" s="596"/>
    </row>
    <row r="11" spans="1:10" ht="30" x14ac:dyDescent="0.25">
      <c r="A11" s="209">
        <v>1</v>
      </c>
      <c r="B11" s="210" t="s">
        <v>49</v>
      </c>
      <c r="C11" s="333">
        <v>609466</v>
      </c>
      <c r="D11" s="333">
        <v>662406</v>
      </c>
      <c r="E11" s="333">
        <v>585715</v>
      </c>
      <c r="F11" s="333"/>
      <c r="G11" s="333"/>
      <c r="H11" s="333"/>
      <c r="I11" s="333">
        <v>92879</v>
      </c>
      <c r="J11" s="333">
        <v>1160992</v>
      </c>
    </row>
    <row r="12" spans="1:10" ht="30" x14ac:dyDescent="0.25">
      <c r="A12" s="209">
        <v>2</v>
      </c>
      <c r="B12" s="211" t="s">
        <v>50</v>
      </c>
      <c r="C12" s="209"/>
      <c r="D12" s="209"/>
      <c r="E12" s="209"/>
      <c r="F12" s="209"/>
      <c r="G12" s="209"/>
      <c r="H12" s="209"/>
      <c r="I12" s="209"/>
      <c r="J12" s="209"/>
    </row>
    <row r="13" spans="1:10" x14ac:dyDescent="0.25">
      <c r="A13" s="209">
        <v>3</v>
      </c>
      <c r="B13" s="212" t="s">
        <v>51</v>
      </c>
      <c r="C13" s="209"/>
      <c r="D13" s="209"/>
      <c r="E13" s="209"/>
      <c r="F13" s="209"/>
      <c r="G13" s="209"/>
      <c r="H13" s="209"/>
      <c r="I13" s="213"/>
      <c r="J13" s="214"/>
    </row>
    <row r="14" spans="1:10" x14ac:dyDescent="0.25">
      <c r="A14" s="209">
        <v>4</v>
      </c>
      <c r="B14" s="212" t="s">
        <v>52</v>
      </c>
      <c r="C14" s="209"/>
      <c r="D14" s="209"/>
      <c r="E14" s="209"/>
      <c r="F14" s="215"/>
      <c r="G14" s="216"/>
      <c r="H14" s="216"/>
      <c r="I14" s="213"/>
      <c r="J14" s="217"/>
    </row>
    <row r="15" spans="1:10" ht="30" x14ac:dyDescent="0.25">
      <c r="A15" s="218">
        <v>5</v>
      </c>
      <c r="B15" s="210" t="s">
        <v>53</v>
      </c>
      <c r="C15" s="209"/>
      <c r="D15" s="209"/>
      <c r="E15" s="209"/>
      <c r="F15" s="216"/>
      <c r="G15" s="216"/>
      <c r="H15" s="216"/>
      <c r="I15" s="209"/>
      <c r="J15" s="209"/>
    </row>
  </sheetData>
  <sheetProtection sheet="1" objects="1" scenarios="1"/>
  <mergeCells count="4">
    <mergeCell ref="A8:B10"/>
    <mergeCell ref="C9:E9"/>
    <mergeCell ref="I9:I10"/>
    <mergeCell ref="J9:J1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47DD-0D33-4279-975D-BF9B36A1C0A2}">
  <dimension ref="A2:E21"/>
  <sheetViews>
    <sheetView showGridLines="0" showZeros="0" workbookViewId="0">
      <selection activeCell="B15" sqref="B15"/>
    </sheetView>
  </sheetViews>
  <sheetFormatPr defaultRowHeight="15" x14ac:dyDescent="0.25"/>
  <cols>
    <col min="2" max="2" width="63.140625" customWidth="1"/>
    <col min="3" max="3" width="17.85546875" customWidth="1"/>
  </cols>
  <sheetData>
    <row r="2" spans="1:5" ht="18.75" x14ac:dyDescent="0.3">
      <c r="A2" s="219" t="s">
        <v>445</v>
      </c>
      <c r="B2" s="220"/>
      <c r="C2" s="220"/>
    </row>
    <row r="3" spans="1:5" ht="18.75" x14ac:dyDescent="0.25">
      <c r="A3" s="220"/>
      <c r="B3" s="220"/>
      <c r="C3" s="220"/>
    </row>
    <row r="5" spans="1:5" x14ac:dyDescent="0.25">
      <c r="A5" s="5"/>
      <c r="B5" s="5"/>
      <c r="C5" s="221" t="s">
        <v>2</v>
      </c>
    </row>
    <row r="6" spans="1:5" x14ac:dyDescent="0.25">
      <c r="A6" s="5"/>
      <c r="B6" s="5"/>
      <c r="C6" s="222" t="s">
        <v>446</v>
      </c>
    </row>
    <row r="7" spans="1:5" x14ac:dyDescent="0.25">
      <c r="A7" s="223">
        <v>1</v>
      </c>
      <c r="B7" s="37" t="s">
        <v>447</v>
      </c>
      <c r="C7" s="340">
        <v>13951948</v>
      </c>
      <c r="D7" s="225"/>
      <c r="E7" s="226"/>
    </row>
    <row r="8" spans="1:5" ht="45" x14ac:dyDescent="0.25">
      <c r="A8" s="36">
        <v>2</v>
      </c>
      <c r="B8" s="37" t="s">
        <v>448</v>
      </c>
      <c r="C8" s="340">
        <v>-1462667</v>
      </c>
      <c r="D8" s="225"/>
      <c r="E8" s="226"/>
    </row>
    <row r="9" spans="1:5" ht="30" x14ac:dyDescent="0.25">
      <c r="A9" s="36">
        <v>3</v>
      </c>
      <c r="B9" s="37" t="s">
        <v>449</v>
      </c>
      <c r="C9" s="341">
        <v>0</v>
      </c>
    </row>
    <row r="10" spans="1:5" ht="30" x14ac:dyDescent="0.25">
      <c r="A10" s="36">
        <v>4</v>
      </c>
      <c r="B10" s="151" t="s">
        <v>450</v>
      </c>
      <c r="C10" s="341">
        <v>0</v>
      </c>
    </row>
    <row r="11" spans="1:5" ht="60" x14ac:dyDescent="0.25">
      <c r="A11" s="36">
        <v>5</v>
      </c>
      <c r="B11" s="41" t="s">
        <v>451</v>
      </c>
      <c r="C11" s="341">
        <v>0</v>
      </c>
    </row>
    <row r="12" spans="1:5" ht="30" x14ac:dyDescent="0.25">
      <c r="A12" s="36">
        <v>6</v>
      </c>
      <c r="B12" s="37" t="s">
        <v>452</v>
      </c>
      <c r="C12" s="342">
        <v>0</v>
      </c>
    </row>
    <row r="13" spans="1:5" x14ac:dyDescent="0.25">
      <c r="A13" s="36">
        <v>7</v>
      </c>
      <c r="B13" s="37" t="s">
        <v>453</v>
      </c>
      <c r="C13" s="343">
        <v>0</v>
      </c>
    </row>
    <row r="14" spans="1:5" x14ac:dyDescent="0.25">
      <c r="A14" s="36">
        <v>8</v>
      </c>
      <c r="B14" s="37" t="s">
        <v>454</v>
      </c>
      <c r="C14" s="341">
        <v>0</v>
      </c>
    </row>
    <row r="15" spans="1:5" x14ac:dyDescent="0.25">
      <c r="A15" s="36">
        <v>9</v>
      </c>
      <c r="B15" s="37" t="s">
        <v>455</v>
      </c>
      <c r="C15" s="341">
        <v>0</v>
      </c>
    </row>
    <row r="16" spans="1:5" ht="30" x14ac:dyDescent="0.25">
      <c r="A16" s="36">
        <v>10</v>
      </c>
      <c r="B16" s="37" t="s">
        <v>456</v>
      </c>
      <c r="C16" s="341">
        <v>2350324</v>
      </c>
    </row>
    <row r="17" spans="1:3" ht="45" x14ac:dyDescent="0.25">
      <c r="A17" s="36">
        <v>11</v>
      </c>
      <c r="B17" s="41" t="s">
        <v>457</v>
      </c>
      <c r="C17" s="344">
        <v>0</v>
      </c>
    </row>
    <row r="18" spans="1:3" ht="30" x14ac:dyDescent="0.25">
      <c r="A18" s="36" t="s">
        <v>458</v>
      </c>
      <c r="B18" s="41" t="s">
        <v>459</v>
      </c>
      <c r="C18" s="345">
        <v>0</v>
      </c>
    </row>
    <row r="19" spans="1:3" ht="30" x14ac:dyDescent="0.25">
      <c r="A19" s="36" t="s">
        <v>460</v>
      </c>
      <c r="B19" s="41" t="s">
        <v>461</v>
      </c>
      <c r="C19" s="345">
        <v>0</v>
      </c>
    </row>
    <row r="20" spans="1:3" x14ac:dyDescent="0.25">
      <c r="A20" s="36">
        <v>12</v>
      </c>
      <c r="B20" s="37" t="s">
        <v>462</v>
      </c>
      <c r="C20" s="341">
        <f>C21-SUM(C7:C19)</f>
        <v>-118131</v>
      </c>
    </row>
    <row r="21" spans="1:3" x14ac:dyDescent="0.25">
      <c r="A21" s="36">
        <v>13</v>
      </c>
      <c r="B21" s="230" t="s">
        <v>463</v>
      </c>
      <c r="C21" s="345">
        <v>14721474</v>
      </c>
    </row>
  </sheetData>
  <sheetProtection sheet="1" objects="1" scenarios="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EFAF-B3B1-4D23-984E-D318B24652BE}">
  <sheetPr>
    <pageSetUpPr fitToPage="1"/>
  </sheetPr>
  <dimension ref="A2:E72"/>
  <sheetViews>
    <sheetView showGridLines="0" showZeros="0" workbookViewId="0">
      <selection activeCell="A15" sqref="A15:D15"/>
    </sheetView>
  </sheetViews>
  <sheetFormatPr defaultRowHeight="15" x14ac:dyDescent="0.25"/>
  <cols>
    <col min="1" max="1" width="8.5703125" style="61" customWidth="1"/>
    <col min="2" max="2" width="71.85546875" customWidth="1"/>
    <col min="3" max="3" width="14" customWidth="1"/>
    <col min="4" max="4" width="13.85546875" customWidth="1"/>
  </cols>
  <sheetData>
    <row r="2" spans="1:4" ht="18.75" x14ac:dyDescent="0.3">
      <c r="A2" s="219" t="s">
        <v>464</v>
      </c>
    </row>
    <row r="4" spans="1:4" ht="36" customHeight="1" x14ac:dyDescent="0.25">
      <c r="B4" s="231"/>
      <c r="C4" s="600" t="s">
        <v>465</v>
      </c>
      <c r="D4" s="600"/>
    </row>
    <row r="5" spans="1:4" x14ac:dyDescent="0.25">
      <c r="A5" s="601"/>
      <c r="B5" s="602"/>
      <c r="C5" s="232" t="s">
        <v>2</v>
      </c>
      <c r="D5" s="232" t="s">
        <v>3</v>
      </c>
    </row>
    <row r="6" spans="1:4" x14ac:dyDescent="0.25">
      <c r="A6" s="603"/>
      <c r="B6" s="604"/>
      <c r="C6" s="232" t="s">
        <v>936</v>
      </c>
      <c r="D6" s="232" t="s">
        <v>744</v>
      </c>
    </row>
    <row r="7" spans="1:4" x14ac:dyDescent="0.25">
      <c r="A7" s="597" t="s">
        <v>466</v>
      </c>
      <c r="B7" s="598"/>
      <c r="C7" s="598"/>
      <c r="D7" s="599"/>
    </row>
    <row r="8" spans="1:4" x14ac:dyDescent="0.25">
      <c r="A8" s="232">
        <v>1</v>
      </c>
      <c r="B8" s="41" t="s">
        <v>467</v>
      </c>
      <c r="C8" s="345">
        <v>12369173</v>
      </c>
      <c r="D8" s="345">
        <v>12415522</v>
      </c>
    </row>
    <row r="9" spans="1:4" ht="30" x14ac:dyDescent="0.25">
      <c r="A9" s="233">
        <v>2</v>
      </c>
      <c r="B9" s="41" t="s">
        <v>468</v>
      </c>
      <c r="C9" s="345">
        <v>0</v>
      </c>
      <c r="D9" s="345"/>
    </row>
    <row r="10" spans="1:4" ht="30" x14ac:dyDescent="0.25">
      <c r="A10" s="233">
        <v>3</v>
      </c>
      <c r="B10" s="41" t="s">
        <v>469</v>
      </c>
      <c r="C10" s="345">
        <v>0</v>
      </c>
      <c r="D10" s="345"/>
    </row>
    <row r="11" spans="1:4" ht="30" x14ac:dyDescent="0.25">
      <c r="A11" s="233">
        <v>4</v>
      </c>
      <c r="B11" s="41" t="s">
        <v>470</v>
      </c>
      <c r="C11" s="345">
        <v>0</v>
      </c>
      <c r="D11" s="345"/>
    </row>
    <row r="12" spans="1:4" x14ac:dyDescent="0.25">
      <c r="A12" s="233">
        <v>5</v>
      </c>
      <c r="B12" s="234" t="s">
        <v>471</v>
      </c>
      <c r="C12" s="346">
        <v>0</v>
      </c>
      <c r="D12" s="346"/>
    </row>
    <row r="13" spans="1:4" x14ac:dyDescent="0.25">
      <c r="A13" s="232">
        <v>6</v>
      </c>
      <c r="B13" s="41" t="s">
        <v>472</v>
      </c>
      <c r="C13" s="345">
        <v>-9223</v>
      </c>
      <c r="D13" s="345">
        <v>-39671</v>
      </c>
    </row>
    <row r="14" spans="1:4" x14ac:dyDescent="0.25">
      <c r="A14" s="235">
        <v>7</v>
      </c>
      <c r="B14" s="236" t="s">
        <v>473</v>
      </c>
      <c r="C14" s="347">
        <f>SUM(C8:C13)</f>
        <v>12359950</v>
      </c>
      <c r="D14" s="347">
        <f>SUM(D8:D13)</f>
        <v>12375851</v>
      </c>
    </row>
    <row r="15" spans="1:4" x14ac:dyDescent="0.25">
      <c r="A15" s="597" t="s">
        <v>474</v>
      </c>
      <c r="B15" s="598"/>
      <c r="C15" s="598"/>
      <c r="D15" s="599"/>
    </row>
    <row r="16" spans="1:4" ht="45" x14ac:dyDescent="0.25">
      <c r="A16" s="60">
        <v>8</v>
      </c>
      <c r="B16" s="238" t="s">
        <v>475</v>
      </c>
      <c r="C16" s="343">
        <v>1976</v>
      </c>
      <c r="D16" s="343">
        <v>7509</v>
      </c>
    </row>
    <row r="17" spans="1:4" ht="30" x14ac:dyDescent="0.25">
      <c r="A17" s="60" t="s">
        <v>476</v>
      </c>
      <c r="B17" s="239" t="s">
        <v>477</v>
      </c>
      <c r="C17" s="340">
        <v>0</v>
      </c>
      <c r="D17" s="340"/>
    </row>
    <row r="18" spans="1:4" ht="30" x14ac:dyDescent="0.25">
      <c r="A18" s="60">
        <v>9</v>
      </c>
      <c r="B18" s="41" t="s">
        <v>478</v>
      </c>
      <c r="C18" s="340">
        <v>0</v>
      </c>
      <c r="D18" s="340">
        <v>3997</v>
      </c>
    </row>
    <row r="19" spans="1:4" ht="30" x14ac:dyDescent="0.25">
      <c r="A19" s="60" t="s">
        <v>479</v>
      </c>
      <c r="B19" s="240" t="s">
        <v>480</v>
      </c>
      <c r="C19" s="340">
        <v>0</v>
      </c>
      <c r="D19" s="340"/>
    </row>
    <row r="20" spans="1:4" x14ac:dyDescent="0.25">
      <c r="A20" s="60" t="s">
        <v>481</v>
      </c>
      <c r="B20" s="240" t="s">
        <v>482</v>
      </c>
      <c r="C20" s="340">
        <v>0</v>
      </c>
      <c r="D20" s="340"/>
    </row>
    <row r="21" spans="1:4" ht="30" x14ac:dyDescent="0.25">
      <c r="A21" s="241">
        <v>10</v>
      </c>
      <c r="B21" s="242" t="s">
        <v>483</v>
      </c>
      <c r="C21" s="343">
        <v>0</v>
      </c>
      <c r="D21" s="343"/>
    </row>
    <row r="22" spans="1:4" ht="30" x14ac:dyDescent="0.25">
      <c r="A22" s="241" t="s">
        <v>484</v>
      </c>
      <c r="B22" s="54" t="s">
        <v>485</v>
      </c>
      <c r="C22" s="343">
        <v>0</v>
      </c>
      <c r="D22" s="343"/>
    </row>
    <row r="23" spans="1:4" ht="30" x14ac:dyDescent="0.25">
      <c r="A23" s="241" t="s">
        <v>486</v>
      </c>
      <c r="B23" s="243" t="s">
        <v>487</v>
      </c>
      <c r="C23" s="343">
        <v>0</v>
      </c>
      <c r="D23" s="343"/>
    </row>
    <row r="24" spans="1:4" x14ac:dyDescent="0.25">
      <c r="A24" s="60">
        <v>11</v>
      </c>
      <c r="B24" s="41" t="s">
        <v>488</v>
      </c>
      <c r="C24" s="340">
        <v>0</v>
      </c>
      <c r="D24" s="340"/>
    </row>
    <row r="25" spans="1:4" ht="30" x14ac:dyDescent="0.25">
      <c r="A25" s="60">
        <v>12</v>
      </c>
      <c r="B25" s="41" t="s">
        <v>489</v>
      </c>
      <c r="C25" s="340">
        <v>0</v>
      </c>
      <c r="D25" s="340"/>
    </row>
    <row r="26" spans="1:4" x14ac:dyDescent="0.25">
      <c r="A26" s="244">
        <v>13</v>
      </c>
      <c r="B26" s="245" t="s">
        <v>490</v>
      </c>
      <c r="C26" s="347">
        <f>SUM(C16:C25)</f>
        <v>1976</v>
      </c>
      <c r="D26" s="347">
        <f>SUM(D16:D25)</f>
        <v>11506</v>
      </c>
    </row>
    <row r="27" spans="1:4" x14ac:dyDescent="0.25">
      <c r="A27" s="605" t="s">
        <v>491</v>
      </c>
      <c r="B27" s="606"/>
      <c r="C27" s="606"/>
      <c r="D27" s="607"/>
    </row>
    <row r="28" spans="1:4" ht="30" x14ac:dyDescent="0.25">
      <c r="A28" s="232">
        <v>14</v>
      </c>
      <c r="B28" s="41" t="s">
        <v>492</v>
      </c>
      <c r="C28" s="228">
        <v>0</v>
      </c>
      <c r="D28" s="224"/>
    </row>
    <row r="29" spans="1:4" ht="30" x14ac:dyDescent="0.25">
      <c r="A29" s="232">
        <v>15</v>
      </c>
      <c r="B29" s="41" t="s">
        <v>493</v>
      </c>
      <c r="C29" s="246">
        <v>0</v>
      </c>
      <c r="D29" s="224"/>
    </row>
    <row r="30" spans="1:4" x14ac:dyDescent="0.25">
      <c r="A30" s="232">
        <v>16</v>
      </c>
      <c r="B30" s="41" t="s">
        <v>494</v>
      </c>
      <c r="C30" s="224">
        <v>0</v>
      </c>
      <c r="D30" s="224"/>
    </row>
    <row r="31" spans="1:4" ht="30" x14ac:dyDescent="0.25">
      <c r="A31" s="60" t="s">
        <v>495</v>
      </c>
      <c r="B31" s="41" t="s">
        <v>496</v>
      </c>
      <c r="C31" s="224">
        <v>0</v>
      </c>
      <c r="D31" s="224"/>
    </row>
    <row r="32" spans="1:4" x14ac:dyDescent="0.25">
      <c r="A32" s="60">
        <v>17</v>
      </c>
      <c r="B32" s="41" t="s">
        <v>497</v>
      </c>
      <c r="C32" s="224">
        <v>0</v>
      </c>
      <c r="D32" s="224"/>
    </row>
    <row r="33" spans="1:4" x14ac:dyDescent="0.25">
      <c r="A33" s="60" t="s">
        <v>498</v>
      </c>
      <c r="B33" s="41" t="s">
        <v>499</v>
      </c>
      <c r="C33" s="224">
        <v>0</v>
      </c>
      <c r="D33" s="224"/>
    </row>
    <row r="34" spans="1:4" x14ac:dyDescent="0.25">
      <c r="A34" s="244">
        <v>18</v>
      </c>
      <c r="B34" s="245" t="s">
        <v>500</v>
      </c>
      <c r="C34" s="237">
        <f>SUM(C28:C33)</f>
        <v>0</v>
      </c>
      <c r="D34" s="237"/>
    </row>
    <row r="35" spans="1:4" x14ac:dyDescent="0.25">
      <c r="A35" s="597" t="s">
        <v>501</v>
      </c>
      <c r="B35" s="598"/>
      <c r="C35" s="598"/>
      <c r="D35" s="599"/>
    </row>
    <row r="36" spans="1:4" x14ac:dyDescent="0.25">
      <c r="A36" s="232">
        <v>19</v>
      </c>
      <c r="B36" s="41" t="s">
        <v>502</v>
      </c>
      <c r="C36" s="343">
        <v>0</v>
      </c>
      <c r="D36" s="340"/>
    </row>
    <row r="37" spans="1:4" x14ac:dyDescent="0.25">
      <c r="A37" s="232">
        <v>20</v>
      </c>
      <c r="B37" s="41" t="s">
        <v>503</v>
      </c>
      <c r="C37" s="343">
        <v>2350324</v>
      </c>
      <c r="D37" s="340"/>
    </row>
    <row r="38" spans="1:4" ht="30" x14ac:dyDescent="0.25">
      <c r="A38" s="232">
        <v>21</v>
      </c>
      <c r="B38" s="151" t="s">
        <v>504</v>
      </c>
      <c r="C38" s="340">
        <v>0</v>
      </c>
      <c r="D38" s="340"/>
    </row>
    <row r="39" spans="1:4" x14ac:dyDescent="0.25">
      <c r="A39" s="244">
        <v>22</v>
      </c>
      <c r="B39" s="245" t="s">
        <v>352</v>
      </c>
      <c r="C39" s="347">
        <f>SUM(C36:C38)</f>
        <v>2350324</v>
      </c>
      <c r="D39" s="347">
        <f>459931+1010+227809+2429513</f>
        <v>3118263</v>
      </c>
    </row>
    <row r="40" spans="1:4" x14ac:dyDescent="0.25">
      <c r="A40" s="608" t="s">
        <v>505</v>
      </c>
      <c r="B40" s="609"/>
      <c r="C40" s="609"/>
      <c r="D40" s="610"/>
    </row>
    <row r="41" spans="1:4" ht="30" x14ac:dyDescent="0.25">
      <c r="A41" s="60" t="s">
        <v>506</v>
      </c>
      <c r="B41" s="41" t="s">
        <v>507</v>
      </c>
      <c r="C41" s="224">
        <v>0</v>
      </c>
      <c r="D41" s="224"/>
    </row>
    <row r="42" spans="1:4" ht="30" x14ac:dyDescent="0.25">
      <c r="A42" s="60" t="s">
        <v>508</v>
      </c>
      <c r="B42" s="41" t="s">
        <v>509</v>
      </c>
      <c r="C42" s="224">
        <v>0</v>
      </c>
      <c r="D42" s="224"/>
    </row>
    <row r="43" spans="1:4" ht="30" x14ac:dyDescent="0.25">
      <c r="A43" s="247" t="s">
        <v>510</v>
      </c>
      <c r="B43" s="239" t="s">
        <v>511</v>
      </c>
      <c r="C43" s="224">
        <v>0</v>
      </c>
      <c r="D43" s="224"/>
    </row>
    <row r="44" spans="1:4" ht="30" x14ac:dyDescent="0.25">
      <c r="A44" s="247" t="s">
        <v>512</v>
      </c>
      <c r="B44" s="239" t="s">
        <v>513</v>
      </c>
      <c r="C44" s="228">
        <v>0</v>
      </c>
      <c r="D44" s="224"/>
    </row>
    <row r="45" spans="1:4" ht="30" x14ac:dyDescent="0.25">
      <c r="A45" s="247" t="s">
        <v>514</v>
      </c>
      <c r="B45" s="248" t="s">
        <v>515</v>
      </c>
      <c r="C45" s="228">
        <v>0</v>
      </c>
      <c r="D45" s="224"/>
    </row>
    <row r="46" spans="1:4" ht="30" x14ac:dyDescent="0.25">
      <c r="A46" s="247" t="s">
        <v>516</v>
      </c>
      <c r="B46" s="239" t="s">
        <v>517</v>
      </c>
      <c r="C46" s="224">
        <v>0</v>
      </c>
      <c r="D46" s="224"/>
    </row>
    <row r="47" spans="1:4" x14ac:dyDescent="0.25">
      <c r="A47" s="247" t="s">
        <v>518</v>
      </c>
      <c r="B47" s="239" t="s">
        <v>519</v>
      </c>
      <c r="C47" s="224">
        <v>0</v>
      </c>
      <c r="D47" s="224"/>
    </row>
    <row r="48" spans="1:4" ht="30" x14ac:dyDescent="0.25">
      <c r="A48" s="247" t="s">
        <v>520</v>
      </c>
      <c r="B48" s="239" t="s">
        <v>521</v>
      </c>
      <c r="C48" s="224">
        <v>0</v>
      </c>
      <c r="D48" s="224"/>
    </row>
    <row r="49" spans="1:5" ht="30" x14ac:dyDescent="0.25">
      <c r="A49" s="247" t="s">
        <v>522</v>
      </c>
      <c r="B49" s="239" t="s">
        <v>523</v>
      </c>
      <c r="C49" s="224">
        <v>0</v>
      </c>
      <c r="D49" s="224"/>
    </row>
    <row r="50" spans="1:5" x14ac:dyDescent="0.25">
      <c r="A50" s="247" t="s">
        <v>524</v>
      </c>
      <c r="B50" s="239" t="s">
        <v>525</v>
      </c>
      <c r="C50" s="224">
        <v>0</v>
      </c>
      <c r="D50" s="224"/>
    </row>
    <row r="51" spans="1:5" x14ac:dyDescent="0.25">
      <c r="A51" s="249" t="s">
        <v>526</v>
      </c>
      <c r="B51" s="250" t="s">
        <v>527</v>
      </c>
      <c r="C51" s="251">
        <f>SUM(C41:C50)</f>
        <v>0</v>
      </c>
      <c r="D51" s="252"/>
    </row>
    <row r="52" spans="1:5" x14ac:dyDescent="0.25">
      <c r="A52" s="611" t="s">
        <v>528</v>
      </c>
      <c r="B52" s="612"/>
      <c r="C52" s="612"/>
      <c r="D52" s="613"/>
    </row>
    <row r="53" spans="1:5" x14ac:dyDescent="0.25">
      <c r="A53" s="232">
        <v>23</v>
      </c>
      <c r="B53" s="253" t="s">
        <v>246</v>
      </c>
      <c r="C53" s="343">
        <v>1957765</v>
      </c>
      <c r="D53" s="343">
        <v>1935082</v>
      </c>
      <c r="E53" s="2"/>
    </row>
    <row r="54" spans="1:5" x14ac:dyDescent="0.25">
      <c r="A54" s="254">
        <v>24</v>
      </c>
      <c r="B54" s="255" t="s">
        <v>463</v>
      </c>
      <c r="C54" s="348">
        <f>+C14+C26+C39</f>
        <v>14712250</v>
      </c>
      <c r="D54" s="348">
        <f>+D14+D26+D39</f>
        <v>15505620</v>
      </c>
      <c r="E54" s="2"/>
    </row>
    <row r="55" spans="1:5" x14ac:dyDescent="0.25">
      <c r="A55" s="611" t="s">
        <v>86</v>
      </c>
      <c r="B55" s="612"/>
      <c r="C55" s="612"/>
      <c r="D55" s="613"/>
    </row>
    <row r="56" spans="1:5" x14ac:dyDescent="0.25">
      <c r="A56" s="232">
        <v>25</v>
      </c>
      <c r="B56" s="5" t="s">
        <v>529</v>
      </c>
      <c r="C56" s="525">
        <v>13.307040051657632</v>
      </c>
      <c r="D56" s="228">
        <v>12.48</v>
      </c>
    </row>
    <row r="57" spans="1:5" ht="30" x14ac:dyDescent="0.25">
      <c r="A57" s="60" t="s">
        <v>530</v>
      </c>
      <c r="B57" s="41" t="s">
        <v>531</v>
      </c>
      <c r="C57" s="525">
        <v>13.307040051657632</v>
      </c>
      <c r="D57" s="228">
        <v>12.48</v>
      </c>
    </row>
    <row r="58" spans="1:5" ht="30" x14ac:dyDescent="0.25">
      <c r="A58" s="60" t="s">
        <v>532</v>
      </c>
      <c r="B58" s="151" t="s">
        <v>533</v>
      </c>
      <c r="C58" s="525">
        <v>13.307040051657632</v>
      </c>
      <c r="D58" s="228">
        <v>12.48</v>
      </c>
    </row>
    <row r="59" spans="1:5" x14ac:dyDescent="0.25">
      <c r="A59" s="60">
        <v>26</v>
      </c>
      <c r="B59" s="41" t="s">
        <v>534</v>
      </c>
      <c r="C59" s="224">
        <v>0</v>
      </c>
      <c r="D59" s="224"/>
    </row>
    <row r="60" spans="1:5" ht="30" x14ac:dyDescent="0.25">
      <c r="A60" s="60" t="s">
        <v>535</v>
      </c>
      <c r="B60" s="41" t="s">
        <v>91</v>
      </c>
      <c r="C60" s="224">
        <v>0</v>
      </c>
      <c r="D60" s="224"/>
    </row>
    <row r="61" spans="1:5" x14ac:dyDescent="0.25">
      <c r="A61" s="60" t="s">
        <v>536</v>
      </c>
      <c r="B61" s="41" t="s">
        <v>537</v>
      </c>
      <c r="C61" s="224">
        <v>0</v>
      </c>
      <c r="D61" s="224"/>
    </row>
    <row r="62" spans="1:5" x14ac:dyDescent="0.25">
      <c r="A62" s="60">
        <v>27</v>
      </c>
      <c r="B62" s="151" t="s">
        <v>97</v>
      </c>
      <c r="C62" s="224">
        <v>0</v>
      </c>
      <c r="D62" s="224"/>
    </row>
    <row r="63" spans="1:5" x14ac:dyDescent="0.25">
      <c r="A63" s="32" t="s">
        <v>538</v>
      </c>
      <c r="B63" s="151" t="s">
        <v>99</v>
      </c>
      <c r="C63" s="229">
        <v>0</v>
      </c>
      <c r="D63" s="229"/>
    </row>
    <row r="64" spans="1:5" x14ac:dyDescent="0.25">
      <c r="A64" s="608" t="s">
        <v>539</v>
      </c>
      <c r="B64" s="609"/>
      <c r="C64" s="609"/>
      <c r="D64" s="610"/>
    </row>
    <row r="65" spans="1:4" x14ac:dyDescent="0.25">
      <c r="A65" s="32" t="s">
        <v>540</v>
      </c>
      <c r="B65" s="151" t="s">
        <v>541</v>
      </c>
      <c r="C65" s="227"/>
      <c r="D65" s="229"/>
    </row>
    <row r="66" spans="1:4" x14ac:dyDescent="0.25">
      <c r="A66" s="611" t="s">
        <v>542</v>
      </c>
      <c r="B66" s="612"/>
      <c r="C66" s="612"/>
      <c r="D66" s="613"/>
    </row>
    <row r="67" spans="1:4" ht="45" x14ac:dyDescent="0.25">
      <c r="A67" s="60">
        <v>28</v>
      </c>
      <c r="B67" s="41" t="s">
        <v>543</v>
      </c>
      <c r="C67" s="228"/>
      <c r="D67" s="224"/>
    </row>
    <row r="68" spans="1:4" ht="45" x14ac:dyDescent="0.25">
      <c r="A68" s="60">
        <v>29</v>
      </c>
      <c r="B68" s="41" t="s">
        <v>544</v>
      </c>
      <c r="C68" s="228"/>
      <c r="D68" s="224"/>
    </row>
    <row r="69" spans="1:4" ht="75" x14ac:dyDescent="0.25">
      <c r="A69" s="32">
        <v>30</v>
      </c>
      <c r="B69" s="151" t="s">
        <v>545</v>
      </c>
      <c r="C69" s="227"/>
      <c r="D69" s="229"/>
    </row>
    <row r="70" spans="1:4" ht="75" x14ac:dyDescent="0.25">
      <c r="A70" s="32" t="s">
        <v>546</v>
      </c>
      <c r="B70" s="151" t="s">
        <v>547</v>
      </c>
      <c r="C70" s="227"/>
      <c r="D70" s="229"/>
    </row>
    <row r="71" spans="1:4" ht="75" x14ac:dyDescent="0.25">
      <c r="A71" s="60">
        <v>31</v>
      </c>
      <c r="B71" s="41" t="s">
        <v>548</v>
      </c>
      <c r="C71" s="228"/>
      <c r="D71" s="224"/>
    </row>
    <row r="72" spans="1:4" ht="75" x14ac:dyDescent="0.25">
      <c r="A72" s="60" t="s">
        <v>549</v>
      </c>
      <c r="B72" s="41" t="s">
        <v>550</v>
      </c>
      <c r="C72" s="228"/>
      <c r="D72" s="224"/>
    </row>
  </sheetData>
  <sheetProtection sheet="1" objects="1" scenarios="1"/>
  <mergeCells count="11">
    <mergeCell ref="A40:D40"/>
    <mergeCell ref="A52:D52"/>
    <mergeCell ref="A55:D55"/>
    <mergeCell ref="A64:D64"/>
    <mergeCell ref="A66:D66"/>
    <mergeCell ref="A35:D35"/>
    <mergeCell ref="C4:D4"/>
    <mergeCell ref="A5:B6"/>
    <mergeCell ref="A7:D7"/>
    <mergeCell ref="A15:D15"/>
    <mergeCell ref="A27:D27"/>
  </mergeCells>
  <pageMargins left="0.70866141732283472" right="0.70866141732283472" top="0.74803149606299213" bottom="0.74803149606299213" header="0.31496062992125984" footer="0.31496062992125984"/>
  <pageSetup paperSize="9" scale="80" fitToHeight="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876D-C0F1-464B-AB6C-32B9A0859C7B}">
  <dimension ref="A2:C17"/>
  <sheetViews>
    <sheetView showGridLines="0" showZeros="0" workbookViewId="0">
      <selection activeCell="B15" sqref="B15"/>
    </sheetView>
  </sheetViews>
  <sheetFormatPr defaultRowHeight="15" x14ac:dyDescent="0.25"/>
  <cols>
    <col min="2" max="2" width="51.42578125" customWidth="1"/>
    <col min="3" max="3" width="34.85546875" customWidth="1"/>
  </cols>
  <sheetData>
    <row r="2" spans="1:3" x14ac:dyDescent="0.25">
      <c r="A2" s="614" t="s">
        <v>551</v>
      </c>
      <c r="B2" s="614"/>
      <c r="C2" s="614"/>
    </row>
    <row r="3" spans="1:3" x14ac:dyDescent="0.25">
      <c r="A3" s="614"/>
      <c r="B3" s="614"/>
      <c r="C3" s="614"/>
    </row>
    <row r="4" spans="1:3" x14ac:dyDescent="0.25">
      <c r="C4" s="256" t="s">
        <v>2</v>
      </c>
    </row>
    <row r="5" spans="1:3" x14ac:dyDescent="0.25">
      <c r="A5" s="5"/>
      <c r="B5" s="5"/>
      <c r="C5" s="257" t="s">
        <v>465</v>
      </c>
    </row>
    <row r="6" spans="1:3" ht="30" x14ac:dyDescent="0.25">
      <c r="A6" s="258" t="s">
        <v>552</v>
      </c>
      <c r="B6" s="258" t="s">
        <v>553</v>
      </c>
      <c r="C6" s="341">
        <f>C7+C8</f>
        <v>12369171</v>
      </c>
    </row>
    <row r="7" spans="1:3" x14ac:dyDescent="0.25">
      <c r="A7" s="238" t="s">
        <v>554</v>
      </c>
      <c r="B7" s="259" t="s">
        <v>555</v>
      </c>
      <c r="C7" s="345">
        <v>3202193</v>
      </c>
    </row>
    <row r="8" spans="1:3" x14ac:dyDescent="0.25">
      <c r="A8" s="238" t="s">
        <v>556</v>
      </c>
      <c r="B8" s="259" t="s">
        <v>557</v>
      </c>
      <c r="C8" s="341">
        <f>SUM(C9:C17)</f>
        <v>9166978</v>
      </c>
    </row>
    <row r="9" spans="1:3" ht="30" x14ac:dyDescent="0.25">
      <c r="A9" s="238" t="s">
        <v>41</v>
      </c>
      <c r="B9" s="259" t="s">
        <v>387</v>
      </c>
      <c r="C9" s="345">
        <v>0</v>
      </c>
    </row>
    <row r="10" spans="1:3" ht="30" x14ac:dyDescent="0.25">
      <c r="A10" s="238" t="s">
        <v>374</v>
      </c>
      <c r="B10" s="259" t="s">
        <v>558</v>
      </c>
      <c r="C10" s="345">
        <v>1527736</v>
      </c>
    </row>
    <row r="11" spans="1:3" ht="60" x14ac:dyDescent="0.25">
      <c r="A11" s="238" t="s">
        <v>559</v>
      </c>
      <c r="B11" s="260" t="s">
        <v>560</v>
      </c>
      <c r="C11" s="345">
        <v>0</v>
      </c>
    </row>
    <row r="12" spans="1:3" x14ac:dyDescent="0.25">
      <c r="A12" s="238" t="s">
        <v>561</v>
      </c>
      <c r="B12" s="259" t="s">
        <v>24</v>
      </c>
      <c r="C12" s="345">
        <v>131718</v>
      </c>
    </row>
    <row r="13" spans="1:3" x14ac:dyDescent="0.25">
      <c r="A13" s="238" t="s">
        <v>562</v>
      </c>
      <c r="B13" s="259" t="s">
        <v>396</v>
      </c>
      <c r="C13" s="345">
        <v>1249718</v>
      </c>
    </row>
    <row r="14" spans="1:3" x14ac:dyDescent="0.25">
      <c r="A14" s="238" t="s">
        <v>563</v>
      </c>
      <c r="B14" s="259" t="s">
        <v>384</v>
      </c>
      <c r="C14" s="345">
        <v>2584349</v>
      </c>
    </row>
    <row r="15" spans="1:3" x14ac:dyDescent="0.25">
      <c r="A15" s="238" t="s">
        <v>564</v>
      </c>
      <c r="B15" s="260" t="s">
        <v>25</v>
      </c>
      <c r="C15" s="345">
        <v>2859980</v>
      </c>
    </row>
    <row r="16" spans="1:3" x14ac:dyDescent="0.25">
      <c r="A16" s="238" t="s">
        <v>565</v>
      </c>
      <c r="B16" s="259" t="s">
        <v>321</v>
      </c>
      <c r="C16" s="345">
        <v>353996</v>
      </c>
    </row>
    <row r="17" spans="1:3" ht="45" x14ac:dyDescent="0.25">
      <c r="A17" s="238" t="s">
        <v>566</v>
      </c>
      <c r="B17" s="259" t="s">
        <v>567</v>
      </c>
      <c r="C17" s="345">
        <v>459481</v>
      </c>
    </row>
  </sheetData>
  <sheetProtection sheet="1" objects="1" scenarios="1"/>
  <mergeCells count="1">
    <mergeCell ref="A2:C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B54D-A0EC-4D00-8D9A-0064BEB7B9EF}">
  <dimension ref="A2:J47"/>
  <sheetViews>
    <sheetView showGridLines="0" showZeros="0" workbookViewId="0">
      <selection activeCell="B15" sqref="B15"/>
    </sheetView>
  </sheetViews>
  <sheetFormatPr defaultRowHeight="15" x14ac:dyDescent="0.25"/>
  <cols>
    <col min="1" max="1" width="10.28515625" customWidth="1"/>
    <col min="2" max="2" width="26.5703125" customWidth="1"/>
    <col min="3" max="10" width="13.42578125" customWidth="1"/>
  </cols>
  <sheetData>
    <row r="2" spans="1:10" ht="18.75" x14ac:dyDescent="0.25">
      <c r="A2" s="261" t="s">
        <v>568</v>
      </c>
    </row>
    <row r="4" spans="1:10" x14ac:dyDescent="0.25">
      <c r="B4" s="262"/>
    </row>
    <row r="5" spans="1:10" x14ac:dyDescent="0.25">
      <c r="A5" s="263"/>
      <c r="C5" s="155" t="s">
        <v>2</v>
      </c>
      <c r="D5" s="155" t="s">
        <v>3</v>
      </c>
      <c r="E5" s="155" t="s">
        <v>4</v>
      </c>
      <c r="F5" s="155" t="s">
        <v>5</v>
      </c>
      <c r="G5" s="155" t="s">
        <v>6</v>
      </c>
      <c r="H5" s="155" t="s">
        <v>12</v>
      </c>
      <c r="I5" s="155" t="s">
        <v>13</v>
      </c>
      <c r="J5" s="155" t="s">
        <v>14</v>
      </c>
    </row>
    <row r="6" spans="1:10" x14ac:dyDescent="0.25">
      <c r="C6" s="616" t="s">
        <v>569</v>
      </c>
      <c r="D6" s="616"/>
      <c r="E6" s="616"/>
      <c r="F6" s="616"/>
      <c r="G6" s="617" t="s">
        <v>570</v>
      </c>
      <c r="H6" s="618"/>
      <c r="I6" s="618"/>
      <c r="J6" s="619"/>
    </row>
    <row r="7" spans="1:10" ht="30" x14ac:dyDescent="0.25">
      <c r="A7" s="5" t="s">
        <v>571</v>
      </c>
      <c r="B7" s="238" t="s">
        <v>572</v>
      </c>
      <c r="C7" s="526">
        <v>44926</v>
      </c>
      <c r="D7" s="526">
        <v>44834</v>
      </c>
      <c r="E7" s="526">
        <v>44742</v>
      </c>
      <c r="F7" s="526">
        <v>44651</v>
      </c>
      <c r="G7" s="526">
        <v>44926</v>
      </c>
      <c r="H7" s="526">
        <v>44834</v>
      </c>
      <c r="I7" s="526">
        <v>44742</v>
      </c>
      <c r="J7" s="526">
        <v>44651</v>
      </c>
    </row>
    <row r="8" spans="1:10" ht="45" x14ac:dyDescent="0.25">
      <c r="A8" s="5" t="s">
        <v>573</v>
      </c>
      <c r="B8" s="238" t="s">
        <v>574</v>
      </c>
      <c r="C8" s="264">
        <v>1</v>
      </c>
      <c r="D8" s="264">
        <v>1</v>
      </c>
      <c r="E8" s="264">
        <v>1</v>
      </c>
      <c r="F8" s="264">
        <v>1</v>
      </c>
      <c r="G8" s="264">
        <v>1</v>
      </c>
      <c r="H8" s="264">
        <v>1</v>
      </c>
      <c r="I8" s="264">
        <v>1</v>
      </c>
      <c r="J8" s="264">
        <v>1</v>
      </c>
    </row>
    <row r="9" spans="1:10" x14ac:dyDescent="0.25">
      <c r="A9" s="620" t="s">
        <v>575</v>
      </c>
      <c r="B9" s="621"/>
      <c r="C9" s="621"/>
      <c r="D9" s="621"/>
      <c r="E9" s="621"/>
      <c r="F9" s="621"/>
      <c r="G9" s="621"/>
      <c r="H9" s="621"/>
      <c r="I9" s="621"/>
      <c r="J9" s="622"/>
    </row>
    <row r="10" spans="1:10" ht="30" x14ac:dyDescent="0.25">
      <c r="A10" s="241">
        <v>1</v>
      </c>
      <c r="B10" s="238" t="s">
        <v>576</v>
      </c>
      <c r="C10" s="623"/>
      <c r="D10" s="623"/>
      <c r="E10" s="623"/>
      <c r="F10" s="623"/>
      <c r="G10" s="349">
        <v>4264577</v>
      </c>
      <c r="H10" s="349">
        <v>3923022</v>
      </c>
      <c r="I10" s="349">
        <v>4089418</v>
      </c>
      <c r="J10" s="349">
        <v>4035614</v>
      </c>
    </row>
    <row r="11" spans="1:10" x14ac:dyDescent="0.25">
      <c r="A11" s="620" t="s">
        <v>577</v>
      </c>
      <c r="B11" s="621"/>
      <c r="C11" s="621"/>
      <c r="D11" s="621"/>
      <c r="E11" s="621"/>
      <c r="F11" s="621"/>
      <c r="G11" s="621"/>
      <c r="H11" s="621"/>
      <c r="I11" s="621"/>
      <c r="J11" s="622"/>
    </row>
    <row r="12" spans="1:10" ht="45" x14ac:dyDescent="0.25">
      <c r="A12" s="241">
        <v>2</v>
      </c>
      <c r="B12" s="238" t="s">
        <v>578</v>
      </c>
      <c r="C12" s="349">
        <v>8797637</v>
      </c>
      <c r="D12" s="349">
        <v>8571140</v>
      </c>
      <c r="E12" s="349">
        <v>8580275</v>
      </c>
      <c r="F12" s="349">
        <v>8393912</v>
      </c>
      <c r="G12" s="349">
        <v>582950</v>
      </c>
      <c r="H12" s="349">
        <v>540639</v>
      </c>
      <c r="I12" s="349">
        <v>549211</v>
      </c>
      <c r="J12" s="349">
        <v>527645</v>
      </c>
    </row>
    <row r="13" spans="1:10" x14ac:dyDescent="0.25">
      <c r="A13" s="241">
        <v>3</v>
      </c>
      <c r="B13" s="265" t="s">
        <v>579</v>
      </c>
      <c r="C13" s="349">
        <v>7051662</v>
      </c>
      <c r="D13" s="349">
        <v>6957469</v>
      </c>
      <c r="E13" s="349">
        <v>6912930</v>
      </c>
      <c r="F13" s="349">
        <v>6811952</v>
      </c>
      <c r="G13" s="349">
        <v>352583</v>
      </c>
      <c r="H13" s="349">
        <v>347873</v>
      </c>
      <c r="I13" s="349">
        <v>345646</v>
      </c>
      <c r="J13" s="349">
        <v>340598</v>
      </c>
    </row>
    <row r="14" spans="1:10" x14ac:dyDescent="0.25">
      <c r="A14" s="241">
        <v>4</v>
      </c>
      <c r="B14" s="265" t="s">
        <v>580</v>
      </c>
      <c r="C14" s="349">
        <v>1705166</v>
      </c>
      <c r="D14" s="349">
        <v>1612692</v>
      </c>
      <c r="E14" s="349">
        <v>1664971</v>
      </c>
      <c r="F14" s="349">
        <v>1580111</v>
      </c>
      <c r="G14" s="349">
        <v>209358</v>
      </c>
      <c r="H14" s="349">
        <v>191787</v>
      </c>
      <c r="I14" s="349">
        <v>201191</v>
      </c>
      <c r="J14" s="349">
        <v>185199</v>
      </c>
    </row>
    <row r="15" spans="1:10" x14ac:dyDescent="0.25">
      <c r="A15" s="241">
        <v>5</v>
      </c>
      <c r="B15" s="238" t="s">
        <v>581</v>
      </c>
      <c r="C15" s="349">
        <v>817890</v>
      </c>
      <c r="D15" s="349">
        <v>771228</v>
      </c>
      <c r="E15" s="349">
        <v>878533</v>
      </c>
      <c r="F15" s="349">
        <v>858823</v>
      </c>
      <c r="G15" s="349">
        <v>416187</v>
      </c>
      <c r="H15" s="349">
        <v>384824</v>
      </c>
      <c r="I15" s="349">
        <v>433183</v>
      </c>
      <c r="J15" s="349">
        <v>499841</v>
      </c>
    </row>
    <row r="16" spans="1:10" ht="60" x14ac:dyDescent="0.25">
      <c r="A16" s="241">
        <v>6</v>
      </c>
      <c r="B16" s="265" t="s">
        <v>582</v>
      </c>
      <c r="C16" s="349">
        <v>0</v>
      </c>
      <c r="D16" s="349">
        <v>0</v>
      </c>
      <c r="E16" s="349">
        <v>0</v>
      </c>
      <c r="F16" s="349">
        <v>0</v>
      </c>
      <c r="G16" s="349">
        <v>0</v>
      </c>
      <c r="H16" s="349">
        <v>0</v>
      </c>
      <c r="I16" s="349">
        <v>0</v>
      </c>
      <c r="J16" s="349">
        <v>0</v>
      </c>
    </row>
    <row r="17" spans="1:10" ht="30" x14ac:dyDescent="0.25">
      <c r="A17" s="241">
        <v>7</v>
      </c>
      <c r="B17" s="265" t="s">
        <v>583</v>
      </c>
      <c r="C17" s="349">
        <v>817890</v>
      </c>
      <c r="D17" s="349">
        <v>771228</v>
      </c>
      <c r="E17" s="349">
        <v>878533</v>
      </c>
      <c r="F17" s="349">
        <v>858823</v>
      </c>
      <c r="G17" s="349">
        <v>416187</v>
      </c>
      <c r="H17" s="349">
        <v>384824</v>
      </c>
      <c r="I17" s="349">
        <v>433183</v>
      </c>
      <c r="J17" s="349">
        <v>499841</v>
      </c>
    </row>
    <row r="18" spans="1:10" x14ac:dyDescent="0.25">
      <c r="A18" s="241">
        <v>8</v>
      </c>
      <c r="B18" s="265" t="s">
        <v>584</v>
      </c>
      <c r="C18" s="349">
        <v>0</v>
      </c>
      <c r="D18" s="349">
        <v>0</v>
      </c>
      <c r="E18" s="349">
        <v>0</v>
      </c>
      <c r="F18" s="349">
        <v>0</v>
      </c>
      <c r="G18" s="349">
        <v>0</v>
      </c>
      <c r="H18" s="349">
        <v>0</v>
      </c>
      <c r="I18" s="349">
        <v>0</v>
      </c>
      <c r="J18" s="349">
        <v>0</v>
      </c>
    </row>
    <row r="19" spans="1:10" x14ac:dyDescent="0.25">
      <c r="A19" s="241">
        <v>9</v>
      </c>
      <c r="B19" s="265" t="s">
        <v>585</v>
      </c>
      <c r="C19" s="615"/>
      <c r="D19" s="615"/>
      <c r="E19" s="615"/>
      <c r="F19" s="615"/>
      <c r="G19" s="350">
        <v>0</v>
      </c>
      <c r="H19" s="350">
        <v>0</v>
      </c>
      <c r="I19" s="350">
        <v>0</v>
      </c>
      <c r="J19" s="350">
        <v>0</v>
      </c>
    </row>
    <row r="20" spans="1:10" x14ac:dyDescent="0.25">
      <c r="A20" s="241">
        <v>10</v>
      </c>
      <c r="B20" s="238" t="s">
        <v>586</v>
      </c>
      <c r="C20" s="349">
        <v>3795983</v>
      </c>
      <c r="D20" s="349">
        <v>3990233</v>
      </c>
      <c r="E20" s="349">
        <v>4106930</v>
      </c>
      <c r="F20" s="349">
        <v>4152687</v>
      </c>
      <c r="G20" s="349">
        <v>347812</v>
      </c>
      <c r="H20" s="349">
        <v>293361</v>
      </c>
      <c r="I20" s="349">
        <v>347635</v>
      </c>
      <c r="J20" s="349">
        <v>293859</v>
      </c>
    </row>
    <row r="21" spans="1:10" ht="75" x14ac:dyDescent="0.25">
      <c r="A21" s="241">
        <v>11</v>
      </c>
      <c r="B21" s="265" t="s">
        <v>587</v>
      </c>
      <c r="C21" s="349">
        <v>5428</v>
      </c>
      <c r="D21" s="349">
        <v>3408</v>
      </c>
      <c r="E21" s="349">
        <v>3226</v>
      </c>
      <c r="F21" s="349">
        <v>3980</v>
      </c>
      <c r="G21" s="349">
        <v>5428</v>
      </c>
      <c r="H21" s="349">
        <v>3408</v>
      </c>
      <c r="I21" s="349">
        <v>3226</v>
      </c>
      <c r="J21" s="349">
        <v>3980</v>
      </c>
    </row>
    <row r="22" spans="1:10" ht="60" x14ac:dyDescent="0.25">
      <c r="A22" s="241">
        <v>12</v>
      </c>
      <c r="B22" s="265" t="s">
        <v>588</v>
      </c>
      <c r="C22" s="349">
        <v>0</v>
      </c>
      <c r="D22" s="349">
        <v>0</v>
      </c>
      <c r="E22" s="349">
        <v>0</v>
      </c>
      <c r="F22" s="349">
        <v>0</v>
      </c>
      <c r="G22" s="349">
        <v>0</v>
      </c>
      <c r="H22" s="349">
        <v>0</v>
      </c>
      <c r="I22" s="349">
        <v>0</v>
      </c>
      <c r="J22" s="349">
        <v>0</v>
      </c>
    </row>
    <row r="23" spans="1:10" ht="30" x14ac:dyDescent="0.25">
      <c r="A23" s="241">
        <v>13</v>
      </c>
      <c r="B23" s="265" t="s">
        <v>589</v>
      </c>
      <c r="C23" s="349">
        <v>3790554</v>
      </c>
      <c r="D23" s="349">
        <v>3986825</v>
      </c>
      <c r="E23" s="349">
        <v>4103704</v>
      </c>
      <c r="F23" s="349">
        <v>4148707</v>
      </c>
      <c r="G23" s="349">
        <v>342384</v>
      </c>
      <c r="H23" s="349">
        <v>289952</v>
      </c>
      <c r="I23" s="349">
        <v>344410</v>
      </c>
      <c r="J23" s="349">
        <v>289879</v>
      </c>
    </row>
    <row r="24" spans="1:10" ht="30" x14ac:dyDescent="0.25">
      <c r="A24" s="241">
        <v>14</v>
      </c>
      <c r="B24" s="238" t="s">
        <v>590</v>
      </c>
      <c r="C24" s="349">
        <v>475722</v>
      </c>
      <c r="D24" s="349">
        <v>498974</v>
      </c>
      <c r="E24" s="349">
        <v>586944</v>
      </c>
      <c r="F24" s="349">
        <v>541517</v>
      </c>
      <c r="G24" s="349">
        <v>333943</v>
      </c>
      <c r="H24" s="349">
        <v>327362</v>
      </c>
      <c r="I24" s="349">
        <v>431700</v>
      </c>
      <c r="J24" s="349">
        <v>387745</v>
      </c>
    </row>
    <row r="25" spans="1:10" ht="45" x14ac:dyDescent="0.25">
      <c r="A25" s="241">
        <v>15</v>
      </c>
      <c r="B25" s="238" t="s">
        <v>591</v>
      </c>
      <c r="C25" s="349">
        <v>74484</v>
      </c>
      <c r="D25" s="349">
        <v>228145</v>
      </c>
      <c r="E25" s="349">
        <v>110245</v>
      </c>
      <c r="F25" s="349">
        <v>102745</v>
      </c>
      <c r="G25" s="349">
        <v>74484</v>
      </c>
      <c r="H25" s="349">
        <v>228145</v>
      </c>
      <c r="I25" s="349">
        <v>110245</v>
      </c>
      <c r="J25" s="349">
        <v>102745</v>
      </c>
    </row>
    <row r="26" spans="1:10" ht="30" x14ac:dyDescent="0.25">
      <c r="A26" s="241">
        <v>16</v>
      </c>
      <c r="B26" s="238" t="s">
        <v>592</v>
      </c>
      <c r="C26" s="624"/>
      <c r="D26" s="624"/>
      <c r="E26" s="624"/>
      <c r="F26" s="624"/>
      <c r="G26" s="349">
        <v>1755376</v>
      </c>
      <c r="H26" s="349">
        <v>1774330</v>
      </c>
      <c r="I26" s="349">
        <v>1871973</v>
      </c>
      <c r="J26" s="349">
        <v>1811835</v>
      </c>
    </row>
    <row r="27" spans="1:10" x14ac:dyDescent="0.25">
      <c r="A27" s="625" t="s">
        <v>593</v>
      </c>
      <c r="B27" s="625"/>
      <c r="C27" s="625"/>
      <c r="D27" s="625"/>
      <c r="E27" s="625"/>
      <c r="F27" s="625"/>
      <c r="G27" s="625"/>
      <c r="H27" s="625"/>
      <c r="I27" s="625"/>
      <c r="J27" s="625"/>
    </row>
    <row r="28" spans="1:10" ht="30" x14ac:dyDescent="0.25">
      <c r="A28" s="241">
        <v>17</v>
      </c>
      <c r="B28" s="238" t="s">
        <v>594</v>
      </c>
      <c r="C28" s="349">
        <v>0</v>
      </c>
      <c r="D28" s="349">
        <v>0</v>
      </c>
      <c r="E28" s="349">
        <v>0</v>
      </c>
      <c r="F28" s="349">
        <v>0</v>
      </c>
      <c r="G28" s="349">
        <v>0</v>
      </c>
      <c r="H28" s="349">
        <v>0</v>
      </c>
      <c r="I28" s="349">
        <v>0</v>
      </c>
      <c r="J28" s="349">
        <v>0</v>
      </c>
    </row>
    <row r="29" spans="1:10" ht="45" x14ac:dyDescent="0.25">
      <c r="A29" s="241">
        <v>18</v>
      </c>
      <c r="B29" s="238" t="s">
        <v>595</v>
      </c>
      <c r="C29" s="349">
        <v>57925</v>
      </c>
      <c r="D29" s="349">
        <v>70189</v>
      </c>
      <c r="E29" s="349">
        <v>86879</v>
      </c>
      <c r="F29" s="349">
        <v>148422</v>
      </c>
      <c r="G29" s="349">
        <v>50901</v>
      </c>
      <c r="H29" s="349">
        <v>62429</v>
      </c>
      <c r="I29" s="349">
        <v>74636</v>
      </c>
      <c r="J29" s="349">
        <v>120070</v>
      </c>
    </row>
    <row r="30" spans="1:10" ht="30" x14ac:dyDescent="0.25">
      <c r="A30" s="241">
        <v>19</v>
      </c>
      <c r="B30" s="238" t="s">
        <v>596</v>
      </c>
      <c r="C30" s="349">
        <v>198</v>
      </c>
      <c r="D30" s="349">
        <v>158</v>
      </c>
      <c r="E30" s="349">
        <v>1953</v>
      </c>
      <c r="F30" s="349">
        <v>69</v>
      </c>
      <c r="G30" s="349">
        <v>198</v>
      </c>
      <c r="H30" s="349">
        <v>158</v>
      </c>
      <c r="I30" s="349">
        <v>1953</v>
      </c>
      <c r="J30" s="349">
        <v>69</v>
      </c>
    </row>
    <row r="31" spans="1:10" x14ac:dyDescent="0.25">
      <c r="A31" s="616" t="s">
        <v>597</v>
      </c>
      <c r="B31" s="626" t="s">
        <v>598</v>
      </c>
      <c r="C31" s="624"/>
      <c r="D31" s="624"/>
      <c r="E31" s="624"/>
      <c r="F31" s="624"/>
      <c r="G31" s="627">
        <v>0</v>
      </c>
      <c r="H31" s="627">
        <v>0</v>
      </c>
      <c r="I31" s="627">
        <v>0</v>
      </c>
      <c r="J31" s="627">
        <v>0</v>
      </c>
    </row>
    <row r="32" spans="1:10" x14ac:dyDescent="0.25">
      <c r="A32" s="616"/>
      <c r="B32" s="626"/>
      <c r="C32" s="624"/>
      <c r="D32" s="624"/>
      <c r="E32" s="624"/>
      <c r="F32" s="624"/>
      <c r="G32" s="627"/>
      <c r="H32" s="627"/>
      <c r="I32" s="627"/>
      <c r="J32" s="627"/>
    </row>
    <row r="33" spans="1:10" x14ac:dyDescent="0.25">
      <c r="A33" s="616" t="s">
        <v>599</v>
      </c>
      <c r="B33" s="626" t="s">
        <v>600</v>
      </c>
      <c r="C33" s="624"/>
      <c r="D33" s="624"/>
      <c r="E33" s="624"/>
      <c r="F33" s="624"/>
      <c r="G33" s="627">
        <v>0</v>
      </c>
      <c r="H33" s="627">
        <v>0</v>
      </c>
      <c r="I33" s="627">
        <v>0</v>
      </c>
      <c r="J33" s="627">
        <v>0</v>
      </c>
    </row>
    <row r="34" spans="1:10" x14ac:dyDescent="0.25">
      <c r="A34" s="616"/>
      <c r="B34" s="626"/>
      <c r="C34" s="624"/>
      <c r="D34" s="624"/>
      <c r="E34" s="624"/>
      <c r="F34" s="624"/>
      <c r="G34" s="627"/>
      <c r="H34" s="627"/>
      <c r="I34" s="627"/>
      <c r="J34" s="627"/>
    </row>
    <row r="35" spans="1:10" ht="30" x14ac:dyDescent="0.25">
      <c r="A35" s="241">
        <v>20</v>
      </c>
      <c r="B35" s="238" t="s">
        <v>601</v>
      </c>
      <c r="C35" s="349">
        <v>58123</v>
      </c>
      <c r="D35" s="349">
        <v>70347</v>
      </c>
      <c r="E35" s="349">
        <v>88832</v>
      </c>
      <c r="F35" s="349">
        <v>148491</v>
      </c>
      <c r="G35" s="349">
        <v>51099</v>
      </c>
      <c r="H35" s="349">
        <v>62587</v>
      </c>
      <c r="I35" s="349">
        <v>76589</v>
      </c>
      <c r="J35" s="349">
        <v>120138</v>
      </c>
    </row>
    <row r="36" spans="1:10" x14ac:dyDescent="0.25">
      <c r="A36" s="616" t="s">
        <v>177</v>
      </c>
      <c r="B36" s="628" t="s">
        <v>602</v>
      </c>
      <c r="C36" s="627">
        <v>0</v>
      </c>
      <c r="D36" s="627">
        <v>0</v>
      </c>
      <c r="E36" s="627">
        <v>0</v>
      </c>
      <c r="F36" s="627">
        <v>0</v>
      </c>
      <c r="G36" s="627">
        <v>0</v>
      </c>
      <c r="H36" s="627">
        <v>0</v>
      </c>
      <c r="I36" s="627">
        <v>0</v>
      </c>
      <c r="J36" s="627">
        <v>0</v>
      </c>
    </row>
    <row r="37" spans="1:10" x14ac:dyDescent="0.25">
      <c r="A37" s="616"/>
      <c r="B37" s="628"/>
      <c r="C37" s="627"/>
      <c r="D37" s="627"/>
      <c r="E37" s="627"/>
      <c r="F37" s="627"/>
      <c r="G37" s="627"/>
      <c r="H37" s="627"/>
      <c r="I37" s="627"/>
      <c r="J37" s="627"/>
    </row>
    <row r="38" spans="1:10" x14ac:dyDescent="0.25">
      <c r="A38" s="616" t="s">
        <v>179</v>
      </c>
      <c r="B38" s="628" t="s">
        <v>603</v>
      </c>
      <c r="C38" s="627">
        <v>0</v>
      </c>
      <c r="D38" s="627">
        <v>0</v>
      </c>
      <c r="E38" s="627">
        <v>0</v>
      </c>
      <c r="F38" s="627">
        <v>0</v>
      </c>
      <c r="G38" s="627">
        <v>0</v>
      </c>
      <c r="H38" s="627">
        <v>0</v>
      </c>
      <c r="I38" s="627">
        <v>0</v>
      </c>
      <c r="J38" s="627">
        <v>0</v>
      </c>
    </row>
    <row r="39" spans="1:10" x14ac:dyDescent="0.25">
      <c r="A39" s="616"/>
      <c r="B39" s="628"/>
      <c r="C39" s="627"/>
      <c r="D39" s="627"/>
      <c r="E39" s="627"/>
      <c r="F39" s="627"/>
      <c r="G39" s="627"/>
      <c r="H39" s="627"/>
      <c r="I39" s="627"/>
      <c r="J39" s="627"/>
    </row>
    <row r="40" spans="1:10" x14ac:dyDescent="0.25">
      <c r="A40" s="616" t="s">
        <v>181</v>
      </c>
      <c r="B40" s="628" t="s">
        <v>604</v>
      </c>
      <c r="C40" s="627">
        <v>58123</v>
      </c>
      <c r="D40" s="627">
        <v>70347</v>
      </c>
      <c r="E40" s="627">
        <v>88832</v>
      </c>
      <c r="F40" s="627">
        <v>148491</v>
      </c>
      <c r="G40" s="627">
        <v>51099</v>
      </c>
      <c r="H40" s="627">
        <v>62587</v>
      </c>
      <c r="I40" s="627">
        <v>76589</v>
      </c>
      <c r="J40" s="627">
        <v>120138</v>
      </c>
    </row>
    <row r="41" spans="1:10" x14ac:dyDescent="0.25">
      <c r="A41" s="616"/>
      <c r="B41" s="628"/>
      <c r="C41" s="627"/>
      <c r="D41" s="627"/>
      <c r="E41" s="627"/>
      <c r="F41" s="627"/>
      <c r="G41" s="627"/>
      <c r="H41" s="627"/>
      <c r="I41" s="627"/>
      <c r="J41" s="627"/>
    </row>
    <row r="42" spans="1:10" x14ac:dyDescent="0.25">
      <c r="A42" s="629" t="s">
        <v>605</v>
      </c>
      <c r="B42" s="630"/>
      <c r="C42" s="630"/>
      <c r="D42" s="630"/>
      <c r="E42" s="630"/>
      <c r="F42" s="630"/>
      <c r="G42" s="630"/>
      <c r="H42" s="630"/>
      <c r="I42" s="630"/>
      <c r="J42" s="631"/>
    </row>
    <row r="43" spans="1:10" x14ac:dyDescent="0.25">
      <c r="A43" s="266" t="s">
        <v>606</v>
      </c>
      <c r="B43" s="267" t="s">
        <v>607</v>
      </c>
      <c r="C43" s="632"/>
      <c r="D43" s="632"/>
      <c r="E43" s="632"/>
      <c r="F43" s="632"/>
      <c r="G43" s="351">
        <v>4264577</v>
      </c>
      <c r="H43" s="351">
        <v>3923022</v>
      </c>
      <c r="I43" s="351">
        <v>4089418</v>
      </c>
      <c r="J43" s="351">
        <v>4035614</v>
      </c>
    </row>
    <row r="44" spans="1:10" x14ac:dyDescent="0.25">
      <c r="A44" s="266">
        <v>22</v>
      </c>
      <c r="B44" s="267" t="s">
        <v>608</v>
      </c>
      <c r="C44" s="632"/>
      <c r="D44" s="632"/>
      <c r="E44" s="632"/>
      <c r="F44" s="632"/>
      <c r="G44" s="351">
        <v>1704278</v>
      </c>
      <c r="H44" s="351">
        <v>1711743</v>
      </c>
      <c r="I44" s="351">
        <v>1795384</v>
      </c>
      <c r="J44" s="351">
        <v>1691697</v>
      </c>
    </row>
    <row r="45" spans="1:10" x14ac:dyDescent="0.25">
      <c r="A45" s="266">
        <v>23</v>
      </c>
      <c r="B45" s="267" t="s">
        <v>609</v>
      </c>
      <c r="C45" s="632"/>
      <c r="D45" s="632"/>
      <c r="E45" s="632"/>
      <c r="F45" s="632"/>
      <c r="G45" s="527">
        <v>2.5</v>
      </c>
      <c r="H45" s="267">
        <v>2.29</v>
      </c>
      <c r="I45" s="267">
        <v>2.2799999999999998</v>
      </c>
      <c r="J45" s="267">
        <v>2.39</v>
      </c>
    </row>
    <row r="47" spans="1:10" x14ac:dyDescent="0.25">
      <c r="A47" s="73"/>
    </row>
  </sheetData>
  <sheetProtection sheet="1" objects="1" scenarios="1"/>
  <mergeCells count="56">
    <mergeCell ref="A42:J42"/>
    <mergeCell ref="C43:F43"/>
    <mergeCell ref="C44:F44"/>
    <mergeCell ref="C45:F45"/>
    <mergeCell ref="F40:F41"/>
    <mergeCell ref="G40:G41"/>
    <mergeCell ref="H40:H41"/>
    <mergeCell ref="I40:I41"/>
    <mergeCell ref="J40:J41"/>
    <mergeCell ref="A40:A41"/>
    <mergeCell ref="B40:B41"/>
    <mergeCell ref="C40:C41"/>
    <mergeCell ref="D40:D41"/>
    <mergeCell ref="E40:E41"/>
    <mergeCell ref="J36:J37"/>
    <mergeCell ref="A38:A39"/>
    <mergeCell ref="B38:B39"/>
    <mergeCell ref="C38:C39"/>
    <mergeCell ref="D38:D39"/>
    <mergeCell ref="E38:E39"/>
    <mergeCell ref="F38:F39"/>
    <mergeCell ref="G38:G39"/>
    <mergeCell ref="H38:H39"/>
    <mergeCell ref="I38:I39"/>
    <mergeCell ref="J38:J39"/>
    <mergeCell ref="J33:J34"/>
    <mergeCell ref="A36:A37"/>
    <mergeCell ref="B36:B37"/>
    <mergeCell ref="C36:C37"/>
    <mergeCell ref="D36:D37"/>
    <mergeCell ref="E36:E37"/>
    <mergeCell ref="F36:F37"/>
    <mergeCell ref="G36:G37"/>
    <mergeCell ref="H36:H37"/>
    <mergeCell ref="I36:I37"/>
    <mergeCell ref="A33:A34"/>
    <mergeCell ref="B33:B34"/>
    <mergeCell ref="C33:F34"/>
    <mergeCell ref="G33:G34"/>
    <mergeCell ref="H33:H34"/>
    <mergeCell ref="I33:I34"/>
    <mergeCell ref="C26:F26"/>
    <mergeCell ref="A27:J27"/>
    <mergeCell ref="A31:A32"/>
    <mergeCell ref="B31:B32"/>
    <mergeCell ref="C31:F32"/>
    <mergeCell ref="G31:G32"/>
    <mergeCell ref="H31:H32"/>
    <mergeCell ref="I31:I32"/>
    <mergeCell ref="J31:J32"/>
    <mergeCell ref="C19:F19"/>
    <mergeCell ref="C6:F6"/>
    <mergeCell ref="G6:J6"/>
    <mergeCell ref="A9:J9"/>
    <mergeCell ref="C10:F10"/>
    <mergeCell ref="A11:J1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C7FC-FD5F-4E5D-AEEA-1149E43F0EAC}">
  <dimension ref="A2:G44"/>
  <sheetViews>
    <sheetView showGridLines="0" showZeros="0" workbookViewId="0">
      <selection activeCell="B15" sqref="B15"/>
    </sheetView>
  </sheetViews>
  <sheetFormatPr defaultRowHeight="15" x14ac:dyDescent="0.25"/>
  <cols>
    <col min="2" max="2" width="39.28515625" customWidth="1"/>
    <col min="3" max="3" width="13.85546875" customWidth="1"/>
    <col min="4" max="4" width="16" style="4" customWidth="1"/>
    <col min="5" max="5" width="18.28515625" style="4" customWidth="1"/>
    <col min="6" max="6" width="12.5703125" style="4" customWidth="1"/>
    <col min="7" max="7" width="17.85546875" style="4" customWidth="1"/>
  </cols>
  <sheetData>
    <row r="2" spans="1:7" ht="16.5" x14ac:dyDescent="0.25">
      <c r="A2" s="268" t="s">
        <v>611</v>
      </c>
    </row>
    <row r="3" spans="1:7" ht="15.75" x14ac:dyDescent="0.25">
      <c r="A3" s="96" t="s">
        <v>612</v>
      </c>
    </row>
    <row r="4" spans="1:7" ht="15.75" thickBot="1" x14ac:dyDescent="0.3">
      <c r="A4" s="269"/>
      <c r="B4" s="269"/>
      <c r="C4" s="269"/>
      <c r="D4" s="418"/>
      <c r="E4" s="418"/>
      <c r="F4" s="418"/>
      <c r="G4" s="418"/>
    </row>
    <row r="5" spans="1:7" ht="15.75" thickBot="1" x14ac:dyDescent="0.3">
      <c r="A5" s="638"/>
      <c r="B5" s="639"/>
      <c r="C5" s="270" t="s">
        <v>2</v>
      </c>
      <c r="D5" s="419" t="s">
        <v>3</v>
      </c>
      <c r="E5" s="420" t="s">
        <v>4</v>
      </c>
      <c r="F5" s="421" t="s">
        <v>5</v>
      </c>
      <c r="G5" s="422" t="s">
        <v>6</v>
      </c>
    </row>
    <row r="6" spans="1:7" ht="15.75" thickBot="1" x14ac:dyDescent="0.3">
      <c r="A6" s="640" t="s">
        <v>613</v>
      </c>
      <c r="B6" s="641"/>
      <c r="C6" s="644" t="s">
        <v>614</v>
      </c>
      <c r="D6" s="645"/>
      <c r="E6" s="645"/>
      <c r="F6" s="646"/>
      <c r="G6" s="633" t="s">
        <v>615</v>
      </c>
    </row>
    <row r="7" spans="1:7" ht="15.75" thickBot="1" x14ac:dyDescent="0.3">
      <c r="A7" s="642"/>
      <c r="B7" s="643"/>
      <c r="C7" s="271" t="s">
        <v>616</v>
      </c>
      <c r="D7" s="423" t="s">
        <v>617</v>
      </c>
      <c r="E7" s="423" t="s">
        <v>618</v>
      </c>
      <c r="F7" s="424" t="s">
        <v>619</v>
      </c>
      <c r="G7" s="634"/>
    </row>
    <row r="8" spans="1:7" ht="15.75" thickBot="1" x14ac:dyDescent="0.3">
      <c r="A8" s="272" t="s">
        <v>620</v>
      </c>
      <c r="B8" s="273"/>
      <c r="C8" s="273"/>
      <c r="D8" s="425"/>
      <c r="E8" s="425"/>
      <c r="F8" s="425"/>
      <c r="G8" s="426"/>
    </row>
    <row r="9" spans="1:7" ht="15.75" thickBot="1" x14ac:dyDescent="0.3">
      <c r="A9" s="274">
        <v>1</v>
      </c>
      <c r="B9" s="275" t="s">
        <v>621</v>
      </c>
      <c r="C9" s="412">
        <v>2285961</v>
      </c>
      <c r="D9" s="427">
        <v>105000</v>
      </c>
      <c r="E9" s="428">
        <v>0</v>
      </c>
      <c r="F9" s="429">
        <v>100000</v>
      </c>
      <c r="G9" s="430">
        <v>2385961</v>
      </c>
    </row>
    <row r="10" spans="1:7" ht="15.75" thickBot="1" x14ac:dyDescent="0.3">
      <c r="A10" s="277">
        <v>2</v>
      </c>
      <c r="B10" s="278" t="s">
        <v>622</v>
      </c>
      <c r="C10" s="414">
        <v>2285961</v>
      </c>
      <c r="D10" s="431">
        <v>105000</v>
      </c>
      <c r="E10" s="432">
        <v>0</v>
      </c>
      <c r="F10" s="433">
        <v>100000</v>
      </c>
      <c r="G10" s="434">
        <v>2385961</v>
      </c>
    </row>
    <row r="11" spans="1:7" ht="15.75" thickBot="1" x14ac:dyDescent="0.3">
      <c r="A11" s="277">
        <v>3</v>
      </c>
      <c r="B11" s="278" t="s">
        <v>623</v>
      </c>
      <c r="C11" s="415"/>
      <c r="D11" s="431">
        <v>0</v>
      </c>
      <c r="E11" s="432">
        <v>0</v>
      </c>
      <c r="F11" s="433">
        <v>0</v>
      </c>
      <c r="G11" s="434">
        <v>0</v>
      </c>
    </row>
    <row r="12" spans="1:7" ht="15.75" thickBot="1" x14ac:dyDescent="0.3">
      <c r="A12" s="279">
        <v>4</v>
      </c>
      <c r="B12" s="275" t="s">
        <v>624</v>
      </c>
      <c r="C12" s="415"/>
      <c r="D12" s="427">
        <v>9994150</v>
      </c>
      <c r="E12" s="428">
        <v>8300</v>
      </c>
      <c r="F12" s="435">
        <v>0</v>
      </c>
      <c r="G12" s="436">
        <v>9407970</v>
      </c>
    </row>
    <row r="13" spans="1:7" ht="15.75" thickBot="1" x14ac:dyDescent="0.3">
      <c r="A13" s="277">
        <v>5</v>
      </c>
      <c r="B13" s="278" t="s">
        <v>579</v>
      </c>
      <c r="C13" s="415"/>
      <c r="D13" s="437">
        <v>8115298</v>
      </c>
      <c r="E13" s="438">
        <v>0</v>
      </c>
      <c r="F13" s="433">
        <v>0</v>
      </c>
      <c r="G13" s="434">
        <v>7709533</v>
      </c>
    </row>
    <row r="14" spans="1:7" ht="15.75" thickBot="1" x14ac:dyDescent="0.3">
      <c r="A14" s="277">
        <v>6</v>
      </c>
      <c r="B14" s="278" t="s">
        <v>580</v>
      </c>
      <c r="C14" s="415"/>
      <c r="D14" s="437">
        <v>1878852</v>
      </c>
      <c r="E14" s="438">
        <v>8300</v>
      </c>
      <c r="F14" s="433">
        <v>0</v>
      </c>
      <c r="G14" s="434">
        <v>1698437</v>
      </c>
    </row>
    <row r="15" spans="1:7" ht="15.75" thickBot="1" x14ac:dyDescent="0.3">
      <c r="A15" s="279">
        <v>7</v>
      </c>
      <c r="B15" s="275" t="s">
        <v>625</v>
      </c>
      <c r="C15" s="415"/>
      <c r="D15" s="427">
        <v>838391</v>
      </c>
      <c r="E15" s="428">
        <v>3000</v>
      </c>
      <c r="F15" s="435">
        <v>0</v>
      </c>
      <c r="G15" s="436">
        <v>335237</v>
      </c>
    </row>
    <row r="16" spans="1:7" ht="15.75" thickBot="1" x14ac:dyDescent="0.3">
      <c r="A16" s="277">
        <v>8</v>
      </c>
      <c r="B16" s="278" t="s">
        <v>626</v>
      </c>
      <c r="C16" s="415"/>
      <c r="D16" s="439">
        <v>0</v>
      </c>
      <c r="E16" s="438">
        <v>0</v>
      </c>
      <c r="F16" s="433">
        <v>0</v>
      </c>
      <c r="G16" s="434">
        <v>0</v>
      </c>
    </row>
    <row r="17" spans="1:7" ht="15.75" thickBot="1" x14ac:dyDescent="0.3">
      <c r="A17" s="277">
        <v>9</v>
      </c>
      <c r="B17" s="280" t="s">
        <v>627</v>
      </c>
      <c r="C17" s="415"/>
      <c r="D17" s="437">
        <v>838391</v>
      </c>
      <c r="E17" s="438">
        <v>3000</v>
      </c>
      <c r="F17" s="433">
        <v>0</v>
      </c>
      <c r="G17" s="434">
        <v>335237</v>
      </c>
    </row>
    <row r="18" spans="1:7" ht="15.75" thickBot="1" x14ac:dyDescent="0.3">
      <c r="A18" s="279">
        <v>10</v>
      </c>
      <c r="B18" s="275" t="s">
        <v>628</v>
      </c>
      <c r="C18" s="415"/>
      <c r="D18" s="427">
        <v>0</v>
      </c>
      <c r="E18" s="428">
        <v>0</v>
      </c>
      <c r="F18" s="435">
        <v>0</v>
      </c>
      <c r="G18" s="436">
        <v>0</v>
      </c>
    </row>
    <row r="19" spans="1:7" ht="15.75" thickBot="1" x14ac:dyDescent="0.3">
      <c r="A19" s="279">
        <v>11</v>
      </c>
      <c r="B19" s="275" t="s">
        <v>629</v>
      </c>
      <c r="C19" s="413"/>
      <c r="D19" s="427">
        <v>637232</v>
      </c>
      <c r="E19" s="428">
        <v>0</v>
      </c>
      <c r="F19" s="435">
        <v>100000</v>
      </c>
      <c r="G19" s="436">
        <v>100000</v>
      </c>
    </row>
    <row r="20" spans="1:7" ht="15.75" thickBot="1" x14ac:dyDescent="0.3">
      <c r="A20" s="277">
        <v>12</v>
      </c>
      <c r="B20" s="278" t="s">
        <v>630</v>
      </c>
      <c r="C20" s="416"/>
      <c r="D20" s="440"/>
      <c r="E20" s="441"/>
      <c r="F20" s="442"/>
      <c r="G20" s="443"/>
    </row>
    <row r="21" spans="1:7" ht="45.75" thickBot="1" x14ac:dyDescent="0.3">
      <c r="A21" s="277">
        <v>13</v>
      </c>
      <c r="B21" s="278" t="s">
        <v>631</v>
      </c>
      <c r="C21" s="415"/>
      <c r="D21" s="437">
        <v>637232</v>
      </c>
      <c r="E21" s="438">
        <v>0</v>
      </c>
      <c r="F21" s="433">
        <v>100000</v>
      </c>
      <c r="G21" s="434">
        <v>100000</v>
      </c>
    </row>
    <row r="22" spans="1:7" ht="15.75" thickBot="1" x14ac:dyDescent="0.3">
      <c r="A22" s="281">
        <v>14</v>
      </c>
      <c r="B22" s="282" t="s">
        <v>632</v>
      </c>
      <c r="C22" s="417"/>
      <c r="D22" s="444"/>
      <c r="E22" s="445"/>
      <c r="F22" s="446"/>
      <c r="G22" s="447">
        <v>12229168</v>
      </c>
    </row>
    <row r="23" spans="1:7" ht="15.75" thickBot="1" x14ac:dyDescent="0.3">
      <c r="A23" s="635" t="s">
        <v>633</v>
      </c>
      <c r="B23" s="636"/>
      <c r="C23" s="636"/>
      <c r="D23" s="636"/>
      <c r="E23" s="636"/>
      <c r="F23" s="636"/>
      <c r="G23" s="637"/>
    </row>
    <row r="24" spans="1:7" ht="15.75" thickBot="1" x14ac:dyDescent="0.3">
      <c r="A24" s="279">
        <v>15</v>
      </c>
      <c r="B24" s="275" t="s">
        <v>576</v>
      </c>
      <c r="C24" s="284"/>
      <c r="D24" s="448"/>
      <c r="E24" s="449"/>
      <c r="F24" s="449"/>
      <c r="G24" s="450">
        <v>242544</v>
      </c>
    </row>
    <row r="25" spans="1:7" ht="45.75" thickBot="1" x14ac:dyDescent="0.3">
      <c r="A25" s="279" t="s">
        <v>634</v>
      </c>
      <c r="B25" s="275" t="s">
        <v>635</v>
      </c>
      <c r="C25" s="285"/>
      <c r="D25" s="427">
        <v>0</v>
      </c>
      <c r="E25" s="428">
        <v>0</v>
      </c>
      <c r="F25" s="428">
        <v>0</v>
      </c>
      <c r="G25" s="436">
        <v>0</v>
      </c>
    </row>
    <row r="26" spans="1:7" ht="30.75" thickBot="1" x14ac:dyDescent="0.3">
      <c r="A26" s="279">
        <v>16</v>
      </c>
      <c r="B26" s="275" t="s">
        <v>636</v>
      </c>
      <c r="C26" s="284"/>
      <c r="D26" s="427">
        <v>0</v>
      </c>
      <c r="E26" s="428">
        <v>0</v>
      </c>
      <c r="F26" s="428">
        <v>0</v>
      </c>
      <c r="G26" s="436">
        <v>0</v>
      </c>
    </row>
    <row r="27" spans="1:7" ht="15.75" thickBot="1" x14ac:dyDescent="0.3">
      <c r="A27" s="279">
        <v>17</v>
      </c>
      <c r="B27" s="275" t="s">
        <v>637</v>
      </c>
      <c r="C27" s="284"/>
      <c r="D27" s="427">
        <v>565456</v>
      </c>
      <c r="E27" s="428">
        <v>188576</v>
      </c>
      <c r="F27" s="428">
        <v>6530116</v>
      </c>
      <c r="G27" s="436">
        <v>5748473</v>
      </c>
    </row>
    <row r="28" spans="1:7" ht="75.75" thickBot="1" x14ac:dyDescent="0.3">
      <c r="A28" s="277">
        <v>18</v>
      </c>
      <c r="B28" s="286" t="s">
        <v>638</v>
      </c>
      <c r="C28" s="284"/>
      <c r="D28" s="437">
        <v>0</v>
      </c>
      <c r="E28" s="438">
        <v>0</v>
      </c>
      <c r="F28" s="438">
        <v>0</v>
      </c>
      <c r="G28" s="434">
        <v>0</v>
      </c>
    </row>
    <row r="29" spans="1:7" ht="75.75" thickBot="1" x14ac:dyDescent="0.3">
      <c r="A29" s="277">
        <v>19</v>
      </c>
      <c r="B29" s="278" t="s">
        <v>639</v>
      </c>
      <c r="C29" s="284"/>
      <c r="D29" s="437">
        <v>48661</v>
      </c>
      <c r="E29" s="438">
        <v>15739</v>
      </c>
      <c r="F29" s="438">
        <v>242153</v>
      </c>
      <c r="G29" s="434">
        <v>254888</v>
      </c>
    </row>
    <row r="30" spans="1:7" ht="60.75" thickBot="1" x14ac:dyDescent="0.3">
      <c r="A30" s="277">
        <v>20</v>
      </c>
      <c r="B30" s="278" t="s">
        <v>640</v>
      </c>
      <c r="C30" s="284"/>
      <c r="D30" s="437">
        <v>494484</v>
      </c>
      <c r="E30" s="438">
        <v>144900</v>
      </c>
      <c r="F30" s="438">
        <v>4665999</v>
      </c>
      <c r="G30" s="434">
        <v>5067049</v>
      </c>
    </row>
    <row r="31" spans="1:7" ht="45.75" thickBot="1" x14ac:dyDescent="0.3">
      <c r="A31" s="277">
        <v>21</v>
      </c>
      <c r="B31" s="287" t="s">
        <v>641</v>
      </c>
      <c r="C31" s="284"/>
      <c r="D31" s="437">
        <v>1333</v>
      </c>
      <c r="E31" s="438">
        <v>1838</v>
      </c>
      <c r="F31" s="438">
        <v>73485</v>
      </c>
      <c r="G31" s="434">
        <v>842593</v>
      </c>
    </row>
    <row r="32" spans="1:7" ht="30.75" thickBot="1" x14ac:dyDescent="0.3">
      <c r="A32" s="277">
        <v>22</v>
      </c>
      <c r="B32" s="278" t="s">
        <v>642</v>
      </c>
      <c r="C32" s="284"/>
      <c r="D32" s="437">
        <v>16848</v>
      </c>
      <c r="E32" s="438">
        <v>22531</v>
      </c>
      <c r="F32" s="438">
        <v>1193333</v>
      </c>
      <c r="G32" s="434">
        <v>0</v>
      </c>
    </row>
    <row r="33" spans="1:7" ht="45.75" thickBot="1" x14ac:dyDescent="0.3">
      <c r="A33" s="277">
        <v>23</v>
      </c>
      <c r="B33" s="287" t="s">
        <v>641</v>
      </c>
      <c r="C33" s="284"/>
      <c r="D33" s="437">
        <v>16791</v>
      </c>
      <c r="E33" s="438">
        <v>22250</v>
      </c>
      <c r="F33" s="438">
        <v>1190341</v>
      </c>
      <c r="G33" s="434">
        <v>0</v>
      </c>
    </row>
    <row r="34" spans="1:7" ht="90.75" thickBot="1" x14ac:dyDescent="0.3">
      <c r="A34" s="277">
        <v>24</v>
      </c>
      <c r="B34" s="278" t="s">
        <v>643</v>
      </c>
      <c r="C34" s="284"/>
      <c r="D34" s="437">
        <v>5463</v>
      </c>
      <c r="E34" s="438">
        <v>5406</v>
      </c>
      <c r="F34" s="438">
        <v>428631</v>
      </c>
      <c r="G34" s="434">
        <v>426536</v>
      </c>
    </row>
    <row r="35" spans="1:7" ht="15.75" thickBot="1" x14ac:dyDescent="0.3">
      <c r="A35" s="279">
        <v>25</v>
      </c>
      <c r="B35" s="275" t="s">
        <v>644</v>
      </c>
      <c r="C35" s="284"/>
      <c r="D35" s="427">
        <v>0</v>
      </c>
      <c r="E35" s="428">
        <v>0</v>
      </c>
      <c r="F35" s="428">
        <v>0</v>
      </c>
      <c r="G35" s="436">
        <v>0</v>
      </c>
    </row>
    <row r="36" spans="1:7" ht="15.75" thickBot="1" x14ac:dyDescent="0.3">
      <c r="A36" s="279">
        <v>26</v>
      </c>
      <c r="B36" s="275" t="s">
        <v>645</v>
      </c>
      <c r="C36" s="276"/>
      <c r="D36" s="451">
        <v>6162</v>
      </c>
      <c r="E36" s="452">
        <v>0</v>
      </c>
      <c r="F36" s="452">
        <v>0</v>
      </c>
      <c r="G36" s="453">
        <v>308</v>
      </c>
    </row>
    <row r="37" spans="1:7" ht="15.75" thickBot="1" x14ac:dyDescent="0.3">
      <c r="A37" s="277">
        <v>27</v>
      </c>
      <c r="B37" s="278" t="s">
        <v>646</v>
      </c>
      <c r="C37" s="284"/>
      <c r="D37" s="454"/>
      <c r="E37" s="455"/>
      <c r="F37" s="456">
        <v>0</v>
      </c>
      <c r="G37" s="457">
        <v>0</v>
      </c>
    </row>
    <row r="38" spans="1:7" ht="45.75" thickBot="1" x14ac:dyDescent="0.3">
      <c r="A38" s="277">
        <v>28</v>
      </c>
      <c r="B38" s="278" t="s">
        <v>647</v>
      </c>
      <c r="C38" s="284"/>
      <c r="D38" s="431">
        <v>3081</v>
      </c>
      <c r="E38" s="432">
        <v>0</v>
      </c>
      <c r="F38" s="458">
        <v>0</v>
      </c>
      <c r="G38" s="434">
        <v>154</v>
      </c>
    </row>
    <row r="39" spans="1:7" ht="15.75" thickBot="1" x14ac:dyDescent="0.3">
      <c r="A39" s="277">
        <v>29</v>
      </c>
      <c r="B39" s="278" t="s">
        <v>648</v>
      </c>
      <c r="C39" s="288"/>
      <c r="D39" s="431">
        <v>0</v>
      </c>
      <c r="E39" s="431"/>
      <c r="F39" s="431"/>
      <c r="G39" s="434">
        <v>0</v>
      </c>
    </row>
    <row r="40" spans="1:7" ht="30.75" thickBot="1" x14ac:dyDescent="0.3">
      <c r="A40" s="277">
        <v>30</v>
      </c>
      <c r="B40" s="278" t="s">
        <v>649</v>
      </c>
      <c r="C40" s="284"/>
      <c r="D40" s="431">
        <v>3081</v>
      </c>
      <c r="E40" s="431"/>
      <c r="F40" s="431"/>
      <c r="G40" s="434">
        <v>154</v>
      </c>
    </row>
    <row r="41" spans="1:7" ht="30.75" thickBot="1" x14ac:dyDescent="0.3">
      <c r="A41" s="277">
        <v>31</v>
      </c>
      <c r="B41" s="278" t="s">
        <v>650</v>
      </c>
      <c r="C41" s="284"/>
      <c r="D41" s="459">
        <v>258734</v>
      </c>
      <c r="E41" s="460">
        <v>61457</v>
      </c>
      <c r="F41" s="438">
        <v>1832670</v>
      </c>
      <c r="G41" s="434">
        <v>2082212</v>
      </c>
    </row>
    <row r="42" spans="1:7" ht="15.75" thickBot="1" x14ac:dyDescent="0.3">
      <c r="A42" s="279">
        <v>32</v>
      </c>
      <c r="B42" s="275" t="s">
        <v>651</v>
      </c>
      <c r="C42" s="284"/>
      <c r="D42" s="461">
        <v>3790554</v>
      </c>
      <c r="E42" s="462">
        <v>0</v>
      </c>
      <c r="F42" s="462">
        <v>0</v>
      </c>
      <c r="G42" s="463">
        <v>189528</v>
      </c>
    </row>
    <row r="43" spans="1:7" ht="15.75" thickBot="1" x14ac:dyDescent="0.3">
      <c r="A43" s="281">
        <v>33</v>
      </c>
      <c r="B43" s="282" t="s">
        <v>110</v>
      </c>
      <c r="C43" s="283"/>
      <c r="D43" s="444"/>
      <c r="E43" s="445"/>
      <c r="F43" s="445"/>
      <c r="G43" s="447">
        <v>8232911</v>
      </c>
    </row>
    <row r="44" spans="1:7" ht="15.75" thickBot="1" x14ac:dyDescent="0.3">
      <c r="A44" s="281">
        <v>34</v>
      </c>
      <c r="B44" s="289" t="s">
        <v>652</v>
      </c>
      <c r="C44" s="283"/>
      <c r="D44" s="444"/>
      <c r="E44" s="445"/>
      <c r="F44" s="445"/>
      <c r="G44" s="464">
        <v>1.4854002902977663</v>
      </c>
    </row>
  </sheetData>
  <sheetProtection sheet="1" objects="1" scenarios="1"/>
  <mergeCells count="5">
    <mergeCell ref="G6:G7"/>
    <mergeCell ref="A23:G23"/>
    <mergeCell ref="A5:B5"/>
    <mergeCell ref="A6:B7"/>
    <mergeCell ref="C6:F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8A86F-BD59-443D-81C0-22D9995F7BB2}">
  <dimension ref="A1:J15"/>
  <sheetViews>
    <sheetView showGridLines="0" showZeros="0" workbookViewId="0">
      <selection activeCell="B15" sqref="B15"/>
    </sheetView>
  </sheetViews>
  <sheetFormatPr defaultRowHeight="15" x14ac:dyDescent="0.25"/>
  <cols>
    <col min="1" max="1" width="5.7109375" customWidth="1"/>
    <col min="2" max="2" width="47.140625" customWidth="1"/>
    <col min="3" max="7" width="17.7109375" customWidth="1"/>
    <col min="8" max="8" width="19.42578125" customWidth="1"/>
    <col min="9" max="10" width="17.7109375" customWidth="1"/>
  </cols>
  <sheetData>
    <row r="1" spans="1:10" ht="26.25" x14ac:dyDescent="0.25">
      <c r="A1" s="156"/>
      <c r="B1" s="157" t="s">
        <v>401</v>
      </c>
      <c r="C1" s="158"/>
      <c r="D1" s="159"/>
      <c r="E1" s="159"/>
      <c r="F1" s="159"/>
      <c r="G1" s="159"/>
      <c r="H1" s="159"/>
      <c r="I1" s="159"/>
      <c r="J1" s="159"/>
    </row>
    <row r="2" spans="1:10" ht="15.75" x14ac:dyDescent="0.25">
      <c r="A2" s="156"/>
      <c r="B2" s="160"/>
      <c r="C2" s="161"/>
      <c r="D2" s="161"/>
      <c r="E2" s="161"/>
      <c r="F2" s="161"/>
      <c r="G2" s="161"/>
      <c r="H2" s="161"/>
      <c r="I2" s="161"/>
      <c r="J2" s="156"/>
    </row>
    <row r="3" spans="1:10" ht="15.75" x14ac:dyDescent="0.25">
      <c r="A3" s="156"/>
      <c r="B3" s="160"/>
      <c r="C3" s="161"/>
      <c r="D3" s="161"/>
      <c r="E3" s="161"/>
      <c r="F3" s="161"/>
      <c r="G3" s="161"/>
      <c r="H3" s="161"/>
      <c r="I3" s="161"/>
      <c r="J3" s="156"/>
    </row>
    <row r="4" spans="1:10" x14ac:dyDescent="0.25">
      <c r="A4" s="156"/>
      <c r="B4" s="162"/>
      <c r="C4" s="647" t="s">
        <v>402</v>
      </c>
      <c r="D4" s="648"/>
      <c r="E4" s="649" t="s">
        <v>403</v>
      </c>
      <c r="F4" s="650"/>
      <c r="G4" s="647" t="s">
        <v>404</v>
      </c>
      <c r="H4" s="648"/>
      <c r="I4" s="649" t="s">
        <v>405</v>
      </c>
      <c r="J4" s="650"/>
    </row>
    <row r="5" spans="1:10" ht="90" x14ac:dyDescent="0.25">
      <c r="A5" s="156"/>
      <c r="B5" s="163"/>
      <c r="C5" s="164"/>
      <c r="D5" s="165" t="s">
        <v>406</v>
      </c>
      <c r="E5" s="164"/>
      <c r="F5" s="165" t="s">
        <v>406</v>
      </c>
      <c r="G5" s="164"/>
      <c r="H5" s="165" t="s">
        <v>407</v>
      </c>
      <c r="I5" s="166"/>
      <c r="J5" s="165" t="s">
        <v>407</v>
      </c>
    </row>
    <row r="6" spans="1:10" x14ac:dyDescent="0.25">
      <c r="A6" s="156"/>
      <c r="B6" s="167"/>
      <c r="C6" s="168" t="s">
        <v>328</v>
      </c>
      <c r="D6" s="168" t="s">
        <v>332</v>
      </c>
      <c r="E6" s="168" t="s">
        <v>334</v>
      </c>
      <c r="F6" s="168" t="s">
        <v>336</v>
      </c>
      <c r="G6" s="168" t="s">
        <v>338</v>
      </c>
      <c r="H6" s="168" t="s">
        <v>342</v>
      </c>
      <c r="I6" s="168" t="s">
        <v>344</v>
      </c>
      <c r="J6" s="168" t="s">
        <v>346</v>
      </c>
    </row>
    <row r="7" spans="1:10" x14ac:dyDescent="0.25">
      <c r="A7" s="169" t="s">
        <v>328</v>
      </c>
      <c r="B7" s="170" t="s">
        <v>408</v>
      </c>
      <c r="C7" s="59"/>
      <c r="D7" s="59"/>
      <c r="E7" s="171"/>
      <c r="F7" s="171"/>
      <c r="G7" s="59">
        <v>13951948</v>
      </c>
      <c r="H7" s="59">
        <v>4470618</v>
      </c>
      <c r="I7" s="172"/>
      <c r="J7" s="171"/>
    </row>
    <row r="8" spans="1:10" x14ac:dyDescent="0.25">
      <c r="A8" s="168" t="s">
        <v>332</v>
      </c>
      <c r="B8" s="173" t="s">
        <v>409</v>
      </c>
      <c r="C8" s="59"/>
      <c r="D8" s="59"/>
      <c r="E8" s="59"/>
      <c r="F8" s="59"/>
      <c r="G8" s="59">
        <v>381481</v>
      </c>
      <c r="H8" s="59">
        <v>0</v>
      </c>
      <c r="I8" s="174">
        <v>0</v>
      </c>
      <c r="J8" s="59">
        <v>0</v>
      </c>
    </row>
    <row r="9" spans="1:10" x14ac:dyDescent="0.25">
      <c r="A9" s="168" t="s">
        <v>334</v>
      </c>
      <c r="B9" s="173" t="s">
        <v>345</v>
      </c>
      <c r="C9" s="59"/>
      <c r="D9" s="59"/>
      <c r="E9" s="59"/>
      <c r="F9" s="59"/>
      <c r="G9" s="59">
        <v>3175426</v>
      </c>
      <c r="H9" s="59">
        <v>3037951</v>
      </c>
      <c r="I9" s="59">
        <v>3175426</v>
      </c>
      <c r="J9" s="59">
        <v>3037951</v>
      </c>
    </row>
    <row r="10" spans="1:10" ht="30" x14ac:dyDescent="0.25">
      <c r="A10" s="168" t="s">
        <v>336</v>
      </c>
      <c r="B10" s="175" t="s">
        <v>410</v>
      </c>
      <c r="C10" s="59"/>
      <c r="D10" s="59"/>
      <c r="E10" s="59"/>
      <c r="F10" s="59"/>
      <c r="G10" s="59">
        <v>3017426</v>
      </c>
      <c r="H10" s="59">
        <v>2879952</v>
      </c>
      <c r="I10" s="59">
        <v>3017426</v>
      </c>
      <c r="J10" s="59">
        <v>2879952</v>
      </c>
    </row>
    <row r="11" spans="1:10" x14ac:dyDescent="0.25">
      <c r="A11" s="168" t="s">
        <v>338</v>
      </c>
      <c r="B11" s="176" t="s">
        <v>411</v>
      </c>
      <c r="C11" s="59"/>
      <c r="D11" s="59"/>
      <c r="E11" s="59"/>
      <c r="F11" s="59"/>
      <c r="G11" s="59">
        <v>0</v>
      </c>
      <c r="H11" s="59">
        <v>0</v>
      </c>
      <c r="I11" s="59">
        <v>0</v>
      </c>
      <c r="J11" s="59">
        <v>0</v>
      </c>
    </row>
    <row r="12" spans="1:10" ht="30" x14ac:dyDescent="0.25">
      <c r="A12" s="168" t="s">
        <v>340</v>
      </c>
      <c r="B12" s="175" t="s">
        <v>412</v>
      </c>
      <c r="C12" s="59"/>
      <c r="D12" s="59"/>
      <c r="E12" s="59"/>
      <c r="F12" s="59"/>
      <c r="G12" s="59">
        <v>158000</v>
      </c>
      <c r="H12" s="59">
        <v>158000</v>
      </c>
      <c r="I12" s="59">
        <v>158000</v>
      </c>
      <c r="J12" s="59">
        <v>158000</v>
      </c>
    </row>
    <row r="13" spans="1:10" x14ac:dyDescent="0.25">
      <c r="A13" s="168" t="s">
        <v>342</v>
      </c>
      <c r="B13" s="175" t="s">
        <v>413</v>
      </c>
      <c r="C13" s="59"/>
      <c r="D13" s="59"/>
      <c r="E13" s="59"/>
      <c r="F13" s="59"/>
      <c r="G13" s="59">
        <v>0</v>
      </c>
      <c r="H13" s="59">
        <v>0</v>
      </c>
      <c r="I13" s="59">
        <v>0</v>
      </c>
      <c r="J13" s="59">
        <v>0</v>
      </c>
    </row>
    <row r="14" spans="1:10" x14ac:dyDescent="0.25">
      <c r="A14" s="168" t="s">
        <v>344</v>
      </c>
      <c r="B14" s="175" t="s">
        <v>414</v>
      </c>
      <c r="C14" s="59"/>
      <c r="D14" s="59"/>
      <c r="E14" s="59"/>
      <c r="F14" s="59"/>
      <c r="G14" s="59">
        <v>0</v>
      </c>
      <c r="H14" s="59">
        <v>0</v>
      </c>
      <c r="I14" s="59">
        <v>0</v>
      </c>
      <c r="J14" s="59">
        <v>0</v>
      </c>
    </row>
    <row r="15" spans="1:10" x14ac:dyDescent="0.25">
      <c r="A15" s="168" t="s">
        <v>348</v>
      </c>
      <c r="B15" s="173" t="s">
        <v>415</v>
      </c>
      <c r="C15" s="59"/>
      <c r="D15" s="59"/>
      <c r="E15" s="177"/>
      <c r="F15" s="177"/>
      <c r="G15" s="59">
        <v>10395041</v>
      </c>
      <c r="H15" s="59">
        <v>1432667</v>
      </c>
      <c r="I15" s="178"/>
      <c r="J15" s="177"/>
    </row>
  </sheetData>
  <sheetProtection sheet="1" objects="1" scenarios="1"/>
  <mergeCells count="4">
    <mergeCell ref="C4:D4"/>
    <mergeCell ref="E4:F4"/>
    <mergeCell ref="G4:H4"/>
    <mergeCell ref="I4:J4"/>
  </mergeCells>
  <conditionalFormatting sqref="C7:J15">
    <cfRule type="cellIs" dxfId="3" priority="1" stopIfTrue="1" operator="lessThan">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AF37-AEDB-4965-A6BB-F515D7CE446F}">
  <dimension ref="A1:F22"/>
  <sheetViews>
    <sheetView showGridLines="0" workbookViewId="0">
      <selection activeCell="B15" sqref="B15"/>
    </sheetView>
  </sheetViews>
  <sheetFormatPr defaultRowHeight="15" x14ac:dyDescent="0.25"/>
  <cols>
    <col min="1" max="1" width="5.7109375" style="156" customWidth="1"/>
    <col min="2" max="2" width="72" style="156" customWidth="1"/>
    <col min="3" max="6" width="17.7109375" style="156" customWidth="1"/>
  </cols>
  <sheetData>
    <row r="1" spans="1:6" ht="18.75" x14ac:dyDescent="0.25">
      <c r="A1" s="192"/>
      <c r="B1" s="157" t="s">
        <v>420</v>
      </c>
      <c r="C1" s="186"/>
      <c r="D1" s="186"/>
      <c r="E1" s="186"/>
      <c r="F1" s="186"/>
    </row>
    <row r="2" spans="1:6" ht="18.75" x14ac:dyDescent="0.25">
      <c r="A2" s="192"/>
      <c r="B2" s="179"/>
      <c r="C2" s="186"/>
      <c r="D2" s="186"/>
      <c r="E2" s="186"/>
      <c r="F2" s="186"/>
    </row>
    <row r="3" spans="1:6" ht="15.75" x14ac:dyDescent="0.25">
      <c r="A3" s="160"/>
      <c r="B3" s="160"/>
      <c r="C3" s="161"/>
      <c r="D3" s="161"/>
      <c r="E3" s="161"/>
      <c r="F3" s="161"/>
    </row>
    <row r="4" spans="1:6" x14ac:dyDescent="0.25">
      <c r="A4" s="193"/>
      <c r="B4" s="194"/>
      <c r="C4" s="647" t="s">
        <v>421</v>
      </c>
      <c r="D4" s="648"/>
      <c r="E4" s="653" t="s">
        <v>422</v>
      </c>
      <c r="F4" s="654"/>
    </row>
    <row r="5" spans="1:6" x14ac:dyDescent="0.25">
      <c r="A5" s="193"/>
      <c r="B5" s="194"/>
      <c r="C5" s="651"/>
      <c r="D5" s="652"/>
      <c r="E5" s="647" t="s">
        <v>423</v>
      </c>
      <c r="F5" s="648"/>
    </row>
    <row r="6" spans="1:6" ht="90" x14ac:dyDescent="0.25">
      <c r="A6" s="163"/>
      <c r="B6" s="195"/>
      <c r="C6" s="196"/>
      <c r="D6" s="165" t="s">
        <v>406</v>
      </c>
      <c r="E6" s="197"/>
      <c r="F6" s="165" t="s">
        <v>407</v>
      </c>
    </row>
    <row r="7" spans="1:6" x14ac:dyDescent="0.25">
      <c r="A7" s="163"/>
      <c r="B7" s="195"/>
      <c r="C7" s="168" t="s">
        <v>328</v>
      </c>
      <c r="D7" s="168" t="s">
        <v>332</v>
      </c>
      <c r="E7" s="168" t="s">
        <v>334</v>
      </c>
      <c r="F7" s="168" t="s">
        <v>338</v>
      </c>
    </row>
    <row r="8" spans="1:6" x14ac:dyDescent="0.25">
      <c r="A8" s="169" t="s">
        <v>349</v>
      </c>
      <c r="B8" s="198" t="s">
        <v>424</v>
      </c>
      <c r="C8" s="59"/>
      <c r="D8" s="59"/>
      <c r="E8" s="59"/>
      <c r="F8" s="59"/>
    </row>
    <row r="9" spans="1:6" x14ac:dyDescent="0.25">
      <c r="A9" s="168" t="s">
        <v>350</v>
      </c>
      <c r="B9" s="199" t="s">
        <v>425</v>
      </c>
      <c r="C9" s="59"/>
      <c r="D9" s="59"/>
      <c r="E9" s="59"/>
      <c r="F9" s="59"/>
    </row>
    <row r="10" spans="1:6" x14ac:dyDescent="0.25">
      <c r="A10" s="168" t="s">
        <v>351</v>
      </c>
      <c r="B10" s="199" t="s">
        <v>409</v>
      </c>
      <c r="C10" s="59"/>
      <c r="D10" s="59"/>
      <c r="E10" s="59"/>
      <c r="F10" s="59"/>
    </row>
    <row r="11" spans="1:6" x14ac:dyDescent="0.25">
      <c r="A11" s="168" t="s">
        <v>353</v>
      </c>
      <c r="B11" s="199" t="s">
        <v>345</v>
      </c>
      <c r="C11" s="59"/>
      <c r="D11" s="59"/>
      <c r="E11" s="59"/>
      <c r="F11" s="59"/>
    </row>
    <row r="12" spans="1:6" ht="30" x14ac:dyDescent="0.25">
      <c r="A12" s="168" t="s">
        <v>354</v>
      </c>
      <c r="B12" s="200" t="s">
        <v>410</v>
      </c>
      <c r="C12" s="59"/>
      <c r="D12" s="59"/>
      <c r="E12" s="59"/>
      <c r="F12" s="59"/>
    </row>
    <row r="13" spans="1:6" x14ac:dyDescent="0.25">
      <c r="A13" s="168" t="s">
        <v>355</v>
      </c>
      <c r="B13" s="201" t="s">
        <v>411</v>
      </c>
      <c r="C13" s="59"/>
      <c r="D13" s="59"/>
      <c r="E13" s="59"/>
      <c r="F13" s="59"/>
    </row>
    <row r="14" spans="1:6" x14ac:dyDescent="0.25">
      <c r="A14" s="168" t="s">
        <v>356</v>
      </c>
      <c r="B14" s="200" t="s">
        <v>412</v>
      </c>
      <c r="C14" s="59"/>
      <c r="D14" s="59"/>
      <c r="E14" s="59"/>
      <c r="F14" s="59"/>
    </row>
    <row r="15" spans="1:6" x14ac:dyDescent="0.25">
      <c r="A15" s="168" t="s">
        <v>357</v>
      </c>
      <c r="B15" s="200" t="s">
        <v>413</v>
      </c>
      <c r="C15" s="59"/>
      <c r="D15" s="59"/>
      <c r="E15" s="59"/>
      <c r="F15" s="59"/>
    </row>
    <row r="16" spans="1:6" x14ac:dyDescent="0.25">
      <c r="A16" s="168" t="s">
        <v>358</v>
      </c>
      <c r="B16" s="200" t="s">
        <v>414</v>
      </c>
      <c r="C16" s="59"/>
      <c r="D16" s="59"/>
      <c r="E16" s="59"/>
      <c r="F16" s="59"/>
    </row>
    <row r="17" spans="1:6" x14ac:dyDescent="0.25">
      <c r="A17" s="168" t="s">
        <v>359</v>
      </c>
      <c r="B17" s="199" t="s">
        <v>426</v>
      </c>
      <c r="C17" s="59"/>
      <c r="D17" s="59"/>
      <c r="E17" s="59"/>
      <c r="F17" s="59"/>
    </row>
    <row r="18" spans="1:6" x14ac:dyDescent="0.25">
      <c r="A18" s="168" t="s">
        <v>427</v>
      </c>
      <c r="B18" s="199" t="s">
        <v>428</v>
      </c>
      <c r="C18" s="59"/>
      <c r="D18" s="59"/>
      <c r="E18" s="59"/>
      <c r="F18" s="59"/>
    </row>
    <row r="19" spans="1:6" ht="30" x14ac:dyDescent="0.25">
      <c r="A19" s="169" t="s">
        <v>429</v>
      </c>
      <c r="B19" s="198" t="s">
        <v>430</v>
      </c>
      <c r="C19" s="59"/>
      <c r="D19" s="59"/>
      <c r="E19" s="59"/>
      <c r="F19" s="59"/>
    </row>
    <row r="20" spans="1:6" ht="45" x14ac:dyDescent="0.25">
      <c r="A20" s="169">
        <v>241</v>
      </c>
      <c r="B20" s="198" t="s">
        <v>431</v>
      </c>
      <c r="C20" s="171"/>
      <c r="D20" s="171"/>
      <c r="E20" s="59"/>
      <c r="F20" s="59"/>
    </row>
    <row r="21" spans="1:6" ht="30" x14ac:dyDescent="0.25">
      <c r="A21" s="169">
        <v>250</v>
      </c>
      <c r="B21" s="184" t="s">
        <v>432</v>
      </c>
      <c r="C21" s="59">
        <v>0</v>
      </c>
      <c r="D21" s="59"/>
      <c r="E21" s="171"/>
      <c r="F21" s="171"/>
    </row>
    <row r="22" spans="1:6" x14ac:dyDescent="0.25">
      <c r="B22" s="191"/>
    </row>
  </sheetData>
  <sheetProtection sheet="1" objects="1" scenarios="1"/>
  <mergeCells count="3">
    <mergeCell ref="C4:D5"/>
    <mergeCell ref="E4:F4"/>
    <mergeCell ref="E5:F5"/>
  </mergeCells>
  <conditionalFormatting sqref="C4:C17 D7:D17 E6:E17 D4:E5 C21:E21 E20 C18:E19 F7:F21 C1:F2">
    <cfRule type="cellIs" dxfId="2" priority="2" stopIfTrue="1" operator="lessThan">
      <formula>0</formula>
    </cfRule>
  </conditionalFormatting>
  <conditionalFormatting sqref="C20:D20">
    <cfRule type="cellIs" dxfId="1" priority="1" stopIfTrue="1" operator="lessThan">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9E29-13D1-4D8A-B32D-527CDC1ED160}">
  <dimension ref="A1:D9"/>
  <sheetViews>
    <sheetView showGridLines="0" workbookViewId="0">
      <selection activeCell="B15" sqref="B15"/>
    </sheetView>
  </sheetViews>
  <sheetFormatPr defaultRowHeight="15" x14ac:dyDescent="0.25"/>
  <cols>
    <col min="1" max="1" width="5.7109375" style="156" customWidth="1"/>
    <col min="2" max="2" width="72" style="156" customWidth="1"/>
    <col min="3" max="4" width="17.7109375" style="156" customWidth="1"/>
  </cols>
  <sheetData>
    <row r="1" spans="1:4" ht="26.25" x14ac:dyDescent="0.25">
      <c r="B1" s="179" t="s">
        <v>416</v>
      </c>
      <c r="C1" s="158"/>
      <c r="D1" s="158"/>
    </row>
    <row r="2" spans="1:4" ht="26.25" x14ac:dyDescent="0.25">
      <c r="B2" s="179"/>
      <c r="C2" s="158"/>
      <c r="D2" s="158"/>
    </row>
    <row r="3" spans="1:4" ht="140.25" x14ac:dyDescent="0.25">
      <c r="A3" s="180"/>
      <c r="B3" s="181"/>
      <c r="C3" s="182" t="s">
        <v>417</v>
      </c>
      <c r="D3" s="183" t="s">
        <v>418</v>
      </c>
    </row>
    <row r="4" spans="1:4" ht="15.75" x14ac:dyDescent="0.25">
      <c r="A4" s="180"/>
      <c r="B4" s="181"/>
      <c r="C4" s="168" t="s">
        <v>328</v>
      </c>
      <c r="D4" s="168" t="s">
        <v>332</v>
      </c>
    </row>
    <row r="5" spans="1:4" x14ac:dyDescent="0.25">
      <c r="A5" s="169" t="s">
        <v>328</v>
      </c>
      <c r="B5" s="184" t="s">
        <v>419</v>
      </c>
      <c r="C5" s="185">
        <v>0</v>
      </c>
      <c r="D5" s="185">
        <v>0</v>
      </c>
    </row>
    <row r="6" spans="1:4" x14ac:dyDescent="0.25">
      <c r="A6" s="187"/>
      <c r="B6" s="188"/>
    </row>
    <row r="8" spans="1:4" x14ac:dyDescent="0.25">
      <c r="A8" s="189"/>
      <c r="B8" s="190"/>
      <c r="C8" s="190"/>
      <c r="D8" s="190"/>
    </row>
    <row r="9" spans="1:4" x14ac:dyDescent="0.25">
      <c r="B9" s="191"/>
    </row>
  </sheetData>
  <sheetProtection sheet="1" objects="1" scenarios="1"/>
  <conditionalFormatting sqref="C1:D5">
    <cfRule type="cellIs" dxfId="0" priority="1" stopIfTrue="1" operator="lessThan">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00D-9466-495B-8F88-DA7426725776}">
  <dimension ref="A2:H28"/>
  <sheetViews>
    <sheetView workbookViewId="0">
      <selection activeCell="B6" sqref="B6:C15"/>
    </sheetView>
  </sheetViews>
  <sheetFormatPr defaultRowHeight="15" x14ac:dyDescent="0.25"/>
  <cols>
    <col min="4" max="4" width="54" customWidth="1"/>
    <col min="5" max="8" width="19.7109375" customWidth="1"/>
  </cols>
  <sheetData>
    <row r="2" spans="1:8" x14ac:dyDescent="0.25">
      <c r="B2" s="52" t="s">
        <v>765</v>
      </c>
      <c r="E2" s="361" t="s">
        <v>766</v>
      </c>
      <c r="F2" s="361" t="s">
        <v>767</v>
      </c>
      <c r="H2" s="361" t="s">
        <v>768</v>
      </c>
    </row>
    <row r="4" spans="1:8" x14ac:dyDescent="0.25">
      <c r="E4" s="357" t="s">
        <v>2</v>
      </c>
      <c r="F4" s="357" t="s">
        <v>3</v>
      </c>
      <c r="G4" s="357" t="s">
        <v>4</v>
      </c>
      <c r="H4" s="357" t="s">
        <v>5</v>
      </c>
    </row>
    <row r="5" spans="1:8" ht="45" x14ac:dyDescent="0.25">
      <c r="B5" s="655"/>
      <c r="C5" s="655"/>
      <c r="D5" s="655"/>
      <c r="E5" s="352" t="s">
        <v>769</v>
      </c>
      <c r="F5" s="352" t="s">
        <v>770</v>
      </c>
      <c r="G5" s="352" t="s">
        <v>771</v>
      </c>
      <c r="H5" s="352" t="s">
        <v>772</v>
      </c>
    </row>
    <row r="6" spans="1:8" x14ac:dyDescent="0.25">
      <c r="A6" s="357">
        <v>1</v>
      </c>
      <c r="B6" s="656" t="s">
        <v>773</v>
      </c>
      <c r="C6" s="657"/>
      <c r="D6" s="246" t="s">
        <v>774</v>
      </c>
      <c r="E6" s="362">
        <v>12</v>
      </c>
      <c r="F6" s="362">
        <v>2</v>
      </c>
      <c r="G6" s="362"/>
      <c r="H6" s="362">
        <v>10</v>
      </c>
    </row>
    <row r="7" spans="1:8" x14ac:dyDescent="0.25">
      <c r="A7" s="357">
        <v>2</v>
      </c>
      <c r="B7" s="658"/>
      <c r="C7" s="569"/>
      <c r="D7" s="246" t="s">
        <v>775</v>
      </c>
      <c r="E7" s="362">
        <v>2820</v>
      </c>
      <c r="F7" s="362">
        <v>8660</v>
      </c>
      <c r="G7" s="362">
        <v>0</v>
      </c>
      <c r="H7" s="362">
        <v>10685</v>
      </c>
    </row>
    <row r="8" spans="1:8" x14ac:dyDescent="0.25">
      <c r="A8" s="357">
        <v>3</v>
      </c>
      <c r="B8" s="658"/>
      <c r="C8" s="569"/>
      <c r="D8" s="363" t="s">
        <v>776</v>
      </c>
      <c r="E8" s="362">
        <v>2820</v>
      </c>
      <c r="F8" s="362">
        <v>8660</v>
      </c>
      <c r="G8" s="362">
        <v>0</v>
      </c>
      <c r="H8" s="362">
        <v>10685</v>
      </c>
    </row>
    <row r="9" spans="1:8" x14ac:dyDescent="0.25">
      <c r="A9" s="357">
        <v>4</v>
      </c>
      <c r="B9" s="658"/>
      <c r="C9" s="569"/>
      <c r="D9" s="363" t="s">
        <v>777</v>
      </c>
      <c r="E9" s="364"/>
      <c r="F9" s="364"/>
      <c r="G9" s="364"/>
      <c r="H9" s="364"/>
    </row>
    <row r="10" spans="1:8" x14ac:dyDescent="0.25">
      <c r="A10" s="357" t="s">
        <v>778</v>
      </c>
      <c r="B10" s="658"/>
      <c r="C10" s="569"/>
      <c r="D10" s="365" t="s">
        <v>779</v>
      </c>
      <c r="E10" s="362">
        <v>0</v>
      </c>
      <c r="F10" s="362">
        <v>0</v>
      </c>
      <c r="G10" s="362">
        <v>0</v>
      </c>
      <c r="H10" s="362">
        <v>0</v>
      </c>
    </row>
    <row r="11" spans="1:8" ht="30" x14ac:dyDescent="0.25">
      <c r="A11" s="357">
        <v>5</v>
      </c>
      <c r="B11" s="658"/>
      <c r="C11" s="569"/>
      <c r="D11" s="365" t="s">
        <v>780</v>
      </c>
      <c r="E11" s="362">
        <v>0</v>
      </c>
      <c r="F11" s="362">
        <v>0</v>
      </c>
      <c r="G11" s="362">
        <v>0</v>
      </c>
      <c r="H11" s="362">
        <v>0</v>
      </c>
    </row>
    <row r="12" spans="1:8" x14ac:dyDescent="0.25">
      <c r="A12" s="357" t="s">
        <v>781</v>
      </c>
      <c r="B12" s="658"/>
      <c r="C12" s="569"/>
      <c r="D12" s="363" t="s">
        <v>782</v>
      </c>
      <c r="E12" s="362">
        <v>0</v>
      </c>
      <c r="F12" s="362">
        <v>0</v>
      </c>
      <c r="G12" s="362">
        <v>0</v>
      </c>
      <c r="H12" s="362">
        <v>0</v>
      </c>
    </row>
    <row r="13" spans="1:8" x14ac:dyDescent="0.25">
      <c r="A13" s="357">
        <v>6</v>
      </c>
      <c r="B13" s="658"/>
      <c r="C13" s="569"/>
      <c r="D13" s="363" t="s">
        <v>777</v>
      </c>
      <c r="E13" s="364"/>
      <c r="F13" s="364"/>
      <c r="G13" s="364"/>
      <c r="H13" s="364"/>
    </row>
    <row r="14" spans="1:8" x14ac:dyDescent="0.25">
      <c r="A14" s="357">
        <v>7</v>
      </c>
      <c r="B14" s="658"/>
      <c r="C14" s="569"/>
      <c r="D14" s="363" t="s">
        <v>783</v>
      </c>
      <c r="E14" s="362">
        <v>0</v>
      </c>
      <c r="F14" s="362">
        <v>0</v>
      </c>
      <c r="G14" s="362">
        <v>0</v>
      </c>
      <c r="H14" s="362">
        <v>0</v>
      </c>
    </row>
    <row r="15" spans="1:8" x14ac:dyDescent="0.25">
      <c r="A15" s="357">
        <v>8</v>
      </c>
      <c r="B15" s="659"/>
      <c r="C15" s="571"/>
      <c r="D15" s="363" t="s">
        <v>777</v>
      </c>
      <c r="E15" s="364"/>
      <c r="F15" s="364"/>
      <c r="G15" s="364"/>
      <c r="H15" s="364"/>
    </row>
    <row r="16" spans="1:8" x14ac:dyDescent="0.25">
      <c r="A16" s="357">
        <v>9</v>
      </c>
      <c r="B16" s="660" t="s">
        <v>784</v>
      </c>
      <c r="C16" s="660"/>
      <c r="D16" s="246" t="s">
        <v>774</v>
      </c>
      <c r="E16" s="362"/>
      <c r="F16" s="362"/>
      <c r="G16" s="362"/>
      <c r="H16" s="362"/>
    </row>
    <row r="17" spans="1:8" x14ac:dyDescent="0.25">
      <c r="A17" s="357">
        <v>10</v>
      </c>
      <c r="B17" s="660"/>
      <c r="C17" s="660"/>
      <c r="D17" s="246" t="s">
        <v>785</v>
      </c>
      <c r="E17" s="362">
        <v>0</v>
      </c>
      <c r="F17" s="362">
        <v>0</v>
      </c>
      <c r="G17" s="362">
        <v>0</v>
      </c>
      <c r="H17" s="362">
        <v>0</v>
      </c>
    </row>
    <row r="18" spans="1:8" x14ac:dyDescent="0.25">
      <c r="A18" s="357">
        <v>11</v>
      </c>
      <c r="B18" s="660"/>
      <c r="C18" s="660"/>
      <c r="D18" s="363" t="s">
        <v>776</v>
      </c>
      <c r="E18" s="362">
        <v>0</v>
      </c>
      <c r="F18" s="362">
        <v>0</v>
      </c>
      <c r="G18" s="362">
        <v>0</v>
      </c>
      <c r="H18" s="362">
        <v>0</v>
      </c>
    </row>
    <row r="19" spans="1:8" x14ac:dyDescent="0.25">
      <c r="A19" s="357">
        <v>12</v>
      </c>
      <c r="B19" s="660"/>
      <c r="C19" s="660"/>
      <c r="D19" s="366" t="s">
        <v>786</v>
      </c>
      <c r="E19" s="362">
        <v>0</v>
      </c>
      <c r="F19" s="362">
        <v>0</v>
      </c>
      <c r="G19" s="362">
        <v>0</v>
      </c>
      <c r="H19" s="362">
        <v>0</v>
      </c>
    </row>
    <row r="20" spans="1:8" x14ac:dyDescent="0.25">
      <c r="A20" s="357" t="s">
        <v>787</v>
      </c>
      <c r="B20" s="660"/>
      <c r="C20" s="660"/>
      <c r="D20" s="365" t="s">
        <v>779</v>
      </c>
      <c r="E20" s="362">
        <v>0</v>
      </c>
      <c r="F20" s="362">
        <v>0</v>
      </c>
      <c r="G20" s="362">
        <v>0</v>
      </c>
      <c r="H20" s="362">
        <v>0</v>
      </c>
    </row>
    <row r="21" spans="1:8" x14ac:dyDescent="0.25">
      <c r="A21" s="357" t="s">
        <v>788</v>
      </c>
      <c r="B21" s="660"/>
      <c r="C21" s="660"/>
      <c r="D21" s="366" t="s">
        <v>786</v>
      </c>
      <c r="E21" s="362">
        <v>0</v>
      </c>
      <c r="F21" s="362">
        <v>0</v>
      </c>
      <c r="G21" s="362">
        <v>0</v>
      </c>
      <c r="H21" s="362">
        <v>0</v>
      </c>
    </row>
    <row r="22" spans="1:8" ht="30" x14ac:dyDescent="0.25">
      <c r="A22" s="357" t="s">
        <v>789</v>
      </c>
      <c r="B22" s="660"/>
      <c r="C22" s="660"/>
      <c r="D22" s="365" t="s">
        <v>780</v>
      </c>
      <c r="E22" s="362">
        <v>0</v>
      </c>
      <c r="F22" s="362">
        <v>0</v>
      </c>
      <c r="G22" s="362">
        <v>0</v>
      </c>
      <c r="H22" s="362">
        <v>0</v>
      </c>
    </row>
    <row r="23" spans="1:8" x14ac:dyDescent="0.25">
      <c r="A23" s="357" t="s">
        <v>790</v>
      </c>
      <c r="B23" s="660"/>
      <c r="C23" s="660"/>
      <c r="D23" s="366" t="s">
        <v>786</v>
      </c>
      <c r="E23" s="362">
        <v>0</v>
      </c>
      <c r="F23" s="362">
        <v>0</v>
      </c>
      <c r="G23" s="362">
        <v>0</v>
      </c>
      <c r="H23" s="362">
        <v>0</v>
      </c>
    </row>
    <row r="24" spans="1:8" x14ac:dyDescent="0.25">
      <c r="A24" s="357" t="s">
        <v>791</v>
      </c>
      <c r="B24" s="660"/>
      <c r="C24" s="660"/>
      <c r="D24" s="363" t="s">
        <v>782</v>
      </c>
      <c r="E24" s="362">
        <v>0</v>
      </c>
      <c r="F24" s="362">
        <v>0</v>
      </c>
      <c r="G24" s="362">
        <v>0</v>
      </c>
      <c r="H24" s="362">
        <v>0</v>
      </c>
    </row>
    <row r="25" spans="1:8" x14ac:dyDescent="0.25">
      <c r="A25" s="357" t="s">
        <v>792</v>
      </c>
      <c r="B25" s="660"/>
      <c r="C25" s="660"/>
      <c r="D25" s="366" t="s">
        <v>786</v>
      </c>
      <c r="E25" s="362">
        <v>0</v>
      </c>
      <c r="F25" s="362">
        <v>0</v>
      </c>
      <c r="G25" s="362">
        <v>0</v>
      </c>
      <c r="H25" s="362">
        <v>0</v>
      </c>
    </row>
    <row r="26" spans="1:8" x14ac:dyDescent="0.25">
      <c r="A26" s="357">
        <v>15</v>
      </c>
      <c r="B26" s="660"/>
      <c r="C26" s="660"/>
      <c r="D26" s="363" t="s">
        <v>783</v>
      </c>
      <c r="E26" s="362">
        <v>0</v>
      </c>
      <c r="F26" s="362">
        <v>0</v>
      </c>
      <c r="G26" s="362">
        <v>0</v>
      </c>
      <c r="H26" s="362">
        <v>0</v>
      </c>
    </row>
    <row r="27" spans="1:8" x14ac:dyDescent="0.25">
      <c r="A27" s="357">
        <v>16</v>
      </c>
      <c r="B27" s="660"/>
      <c r="C27" s="660"/>
      <c r="D27" s="366" t="s">
        <v>786</v>
      </c>
      <c r="E27" s="362">
        <v>0</v>
      </c>
      <c r="F27" s="362">
        <v>0</v>
      </c>
      <c r="G27" s="362">
        <v>0</v>
      </c>
      <c r="H27" s="362">
        <v>0</v>
      </c>
    </row>
    <row r="28" spans="1:8" x14ac:dyDescent="0.25">
      <c r="A28" s="357">
        <v>17</v>
      </c>
      <c r="B28" s="655" t="s">
        <v>793</v>
      </c>
      <c r="C28" s="655"/>
      <c r="D28" s="655"/>
      <c r="E28" s="367">
        <v>2820</v>
      </c>
      <c r="F28" s="367">
        <v>8660</v>
      </c>
      <c r="G28" s="367">
        <v>0</v>
      </c>
      <c r="H28" s="367">
        <v>10360</v>
      </c>
    </row>
  </sheetData>
  <sheetProtection sheet="1" objects="1" scenarios="1"/>
  <mergeCells count="4">
    <mergeCell ref="B5:D5"/>
    <mergeCell ref="B6:C15"/>
    <mergeCell ref="B16:C27"/>
    <mergeCell ref="B28:D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0439-6766-49F4-B334-2B5F2761C80E}">
  <dimension ref="A3:C132"/>
  <sheetViews>
    <sheetView showGridLines="0" showZeros="0" workbookViewId="0">
      <selection activeCell="B15" sqref="B15"/>
    </sheetView>
  </sheetViews>
  <sheetFormatPr defaultRowHeight="15" x14ac:dyDescent="0.25"/>
  <cols>
    <col min="1" max="1" width="9"/>
    <col min="2" max="2" width="57.7109375" customWidth="1"/>
    <col min="3" max="3" width="20.42578125" customWidth="1"/>
  </cols>
  <sheetData>
    <row r="3" spans="1:3" ht="18.75" x14ac:dyDescent="0.3">
      <c r="A3" s="28" t="s">
        <v>151</v>
      </c>
    </row>
    <row r="4" spans="1:3" ht="18.75" x14ac:dyDescent="0.3">
      <c r="A4" s="28"/>
    </row>
    <row r="5" spans="1:3" ht="18.75" x14ac:dyDescent="0.3">
      <c r="A5" s="28"/>
    </row>
    <row r="6" spans="1:3" x14ac:dyDescent="0.25">
      <c r="C6" s="29" t="s">
        <v>152</v>
      </c>
    </row>
    <row r="7" spans="1:3" x14ac:dyDescent="0.25">
      <c r="A7" s="555" t="s">
        <v>153</v>
      </c>
      <c r="B7" s="556"/>
      <c r="C7" s="556"/>
    </row>
    <row r="8" spans="1:3" x14ac:dyDescent="0.25">
      <c r="A8" s="62">
        <v>1</v>
      </c>
      <c r="B8" s="63" t="s">
        <v>154</v>
      </c>
      <c r="C8" s="324">
        <v>371825</v>
      </c>
    </row>
    <row r="9" spans="1:3" x14ac:dyDescent="0.25">
      <c r="A9" s="62"/>
      <c r="B9" s="63" t="s">
        <v>275</v>
      </c>
      <c r="C9" s="324"/>
    </row>
    <row r="10" spans="1:3" x14ac:dyDescent="0.25">
      <c r="A10" s="62"/>
      <c r="B10" s="63"/>
      <c r="C10" s="324"/>
    </row>
    <row r="11" spans="1:3" x14ac:dyDescent="0.25">
      <c r="A11" s="62"/>
      <c r="B11" s="63"/>
      <c r="C11" s="324"/>
    </row>
    <row r="12" spans="1:3" x14ac:dyDescent="0.25">
      <c r="A12" s="62">
        <v>2</v>
      </c>
      <c r="B12" s="63" t="s">
        <v>155</v>
      </c>
      <c r="C12" s="324">
        <v>1023536</v>
      </c>
    </row>
    <row r="13" spans="1:3" x14ac:dyDescent="0.25">
      <c r="A13" s="62">
        <v>3</v>
      </c>
      <c r="B13" s="63" t="s">
        <v>156</v>
      </c>
      <c r="C13" s="324">
        <v>494468</v>
      </c>
    </row>
    <row r="14" spans="1:3" x14ac:dyDescent="0.25">
      <c r="A14" s="62" t="s">
        <v>157</v>
      </c>
      <c r="B14" s="63" t="s">
        <v>158</v>
      </c>
      <c r="C14" s="324">
        <v>0</v>
      </c>
    </row>
    <row r="15" spans="1:3" ht="36" x14ac:dyDescent="0.25">
      <c r="A15" s="62">
        <v>4</v>
      </c>
      <c r="B15" s="63" t="s">
        <v>159</v>
      </c>
      <c r="C15" s="324">
        <v>0</v>
      </c>
    </row>
    <row r="16" spans="1:3" ht="24" x14ac:dyDescent="0.25">
      <c r="A16" s="62">
        <v>5</v>
      </c>
      <c r="B16" s="63" t="s">
        <v>160</v>
      </c>
      <c r="C16" s="324">
        <v>0</v>
      </c>
    </row>
    <row r="17" spans="1:3" ht="24" x14ac:dyDescent="0.25">
      <c r="A17" s="62" t="s">
        <v>161</v>
      </c>
      <c r="B17" s="63" t="s">
        <v>162</v>
      </c>
      <c r="C17" s="324">
        <v>92826</v>
      </c>
    </row>
    <row r="18" spans="1:3" x14ac:dyDescent="0.25">
      <c r="A18" s="66">
        <v>6</v>
      </c>
      <c r="B18" s="67" t="s">
        <v>163</v>
      </c>
      <c r="C18" s="325">
        <v>1982655</v>
      </c>
    </row>
    <row r="19" spans="1:3" x14ac:dyDescent="0.25">
      <c r="A19" s="542" t="s">
        <v>164</v>
      </c>
      <c r="B19" s="543"/>
      <c r="C19" s="543"/>
    </row>
    <row r="20" spans="1:3" x14ac:dyDescent="0.25">
      <c r="A20" s="62">
        <v>7</v>
      </c>
      <c r="B20" s="70" t="s">
        <v>165</v>
      </c>
      <c r="C20" s="324">
        <v>-3626</v>
      </c>
    </row>
    <row r="21" spans="1:3" ht="24" x14ac:dyDescent="0.25">
      <c r="A21" s="62">
        <v>8</v>
      </c>
      <c r="B21" s="70" t="s">
        <v>166</v>
      </c>
      <c r="C21" s="324">
        <v>0</v>
      </c>
    </row>
    <row r="22" spans="1:3" x14ac:dyDescent="0.25">
      <c r="A22" s="62">
        <v>9</v>
      </c>
      <c r="B22" s="70" t="s">
        <v>54</v>
      </c>
      <c r="C22" s="324"/>
    </row>
    <row r="23" spans="1:3" ht="48" x14ac:dyDescent="0.25">
      <c r="A23" s="62">
        <v>10</v>
      </c>
      <c r="B23" s="70" t="s">
        <v>167</v>
      </c>
      <c r="C23" s="324">
        <v>0</v>
      </c>
    </row>
    <row r="24" spans="1:3" ht="36" x14ac:dyDescent="0.25">
      <c r="A24" s="62">
        <v>11</v>
      </c>
      <c r="B24" s="70" t="s">
        <v>168</v>
      </c>
      <c r="C24" s="324">
        <v>0</v>
      </c>
    </row>
    <row r="25" spans="1:3" x14ac:dyDescent="0.25">
      <c r="A25" s="62">
        <v>12</v>
      </c>
      <c r="B25" s="70" t="s">
        <v>169</v>
      </c>
      <c r="C25" s="324">
        <v>0</v>
      </c>
    </row>
    <row r="26" spans="1:3" ht="24" x14ac:dyDescent="0.25">
      <c r="A26" s="62">
        <v>13</v>
      </c>
      <c r="B26" s="70" t="s">
        <v>170</v>
      </c>
      <c r="C26" s="324">
        <v>0</v>
      </c>
    </row>
    <row r="27" spans="1:3" ht="24" x14ac:dyDescent="0.25">
      <c r="A27" s="62">
        <v>14</v>
      </c>
      <c r="B27" s="70" t="s">
        <v>171</v>
      </c>
      <c r="C27" s="324">
        <v>0</v>
      </c>
    </row>
    <row r="28" spans="1:3" x14ac:dyDescent="0.25">
      <c r="A28" s="62">
        <v>15</v>
      </c>
      <c r="B28" s="70" t="s">
        <v>172</v>
      </c>
      <c r="C28" s="324">
        <v>0</v>
      </c>
    </row>
    <row r="29" spans="1:3" ht="24" x14ac:dyDescent="0.25">
      <c r="A29" s="62">
        <v>16</v>
      </c>
      <c r="B29" s="70" t="s">
        <v>173</v>
      </c>
      <c r="C29" s="324">
        <v>-312</v>
      </c>
    </row>
    <row r="30" spans="1:3" ht="60" x14ac:dyDescent="0.25">
      <c r="A30" s="62">
        <v>17</v>
      </c>
      <c r="B30" s="70" t="s">
        <v>174</v>
      </c>
      <c r="C30" s="64">
        <v>0</v>
      </c>
    </row>
    <row r="31" spans="1:3" ht="60" x14ac:dyDescent="0.25">
      <c r="A31" s="62">
        <v>18</v>
      </c>
      <c r="B31" s="70" t="s">
        <v>175</v>
      </c>
      <c r="C31" s="324">
        <v>-171310</v>
      </c>
    </row>
    <row r="32" spans="1:3" ht="60" x14ac:dyDescent="0.25">
      <c r="A32" s="62">
        <v>19</v>
      </c>
      <c r="B32" s="70" t="s">
        <v>176</v>
      </c>
      <c r="C32" s="324">
        <v>0</v>
      </c>
    </row>
    <row r="33" spans="1:3" x14ac:dyDescent="0.25">
      <c r="A33" s="62">
        <v>20</v>
      </c>
      <c r="B33" s="70" t="s">
        <v>54</v>
      </c>
      <c r="C33" s="324"/>
    </row>
    <row r="34" spans="1:3" ht="36" x14ac:dyDescent="0.25">
      <c r="A34" s="62" t="s">
        <v>177</v>
      </c>
      <c r="B34" s="70" t="s">
        <v>178</v>
      </c>
      <c r="C34" s="324">
        <v>0</v>
      </c>
    </row>
    <row r="35" spans="1:3" ht="24" x14ac:dyDescent="0.25">
      <c r="A35" s="62" t="s">
        <v>179</v>
      </c>
      <c r="B35" s="70" t="s">
        <v>180</v>
      </c>
      <c r="C35" s="324">
        <v>0</v>
      </c>
    </row>
    <row r="36" spans="1:3" x14ac:dyDescent="0.25">
      <c r="A36" s="62" t="s">
        <v>181</v>
      </c>
      <c r="B36" s="65" t="s">
        <v>182</v>
      </c>
      <c r="C36" s="324">
        <v>0</v>
      </c>
    </row>
    <row r="37" spans="1:3" x14ac:dyDescent="0.25">
      <c r="A37" s="62" t="s">
        <v>183</v>
      </c>
      <c r="B37" s="70" t="s">
        <v>184</v>
      </c>
      <c r="C37" s="324">
        <v>0</v>
      </c>
    </row>
    <row r="38" spans="1:3" ht="36" x14ac:dyDescent="0.25">
      <c r="A38" s="62">
        <v>21</v>
      </c>
      <c r="B38" s="70" t="s">
        <v>185</v>
      </c>
      <c r="C38" s="324">
        <v>-80098</v>
      </c>
    </row>
    <row r="39" spans="1:3" x14ac:dyDescent="0.25">
      <c r="A39" s="62">
        <v>22</v>
      </c>
      <c r="B39" s="70" t="s">
        <v>186</v>
      </c>
      <c r="C39" s="324">
        <v>0</v>
      </c>
    </row>
    <row r="40" spans="1:3" ht="36" x14ac:dyDescent="0.25">
      <c r="A40" s="62">
        <v>23</v>
      </c>
      <c r="B40" s="70" t="s">
        <v>187</v>
      </c>
      <c r="C40" s="324">
        <v>0</v>
      </c>
    </row>
    <row r="41" spans="1:3" x14ac:dyDescent="0.25">
      <c r="A41" s="62">
        <v>24</v>
      </c>
      <c r="B41" s="70" t="s">
        <v>54</v>
      </c>
      <c r="C41" s="324"/>
    </row>
    <row r="42" spans="1:3" x14ac:dyDescent="0.25">
      <c r="A42" s="62">
        <v>25</v>
      </c>
      <c r="B42" s="70" t="s">
        <v>188</v>
      </c>
      <c r="C42" s="324">
        <v>0</v>
      </c>
    </row>
    <row r="43" spans="1:3" x14ac:dyDescent="0.25">
      <c r="A43" s="62" t="s">
        <v>189</v>
      </c>
      <c r="B43" s="70" t="s">
        <v>190</v>
      </c>
      <c r="C43" s="324">
        <v>0</v>
      </c>
    </row>
    <row r="44" spans="1:3" ht="48" x14ac:dyDescent="0.25">
      <c r="A44" s="62" t="s">
        <v>191</v>
      </c>
      <c r="B44" s="70" t="s">
        <v>192</v>
      </c>
      <c r="C44" s="324">
        <v>0</v>
      </c>
    </row>
    <row r="45" spans="1:3" x14ac:dyDescent="0.25">
      <c r="A45" s="62">
        <v>26</v>
      </c>
      <c r="B45" s="70" t="s">
        <v>54</v>
      </c>
      <c r="C45" s="324"/>
    </row>
    <row r="46" spans="1:3" ht="24" x14ac:dyDescent="0.25">
      <c r="A46" s="62">
        <v>27</v>
      </c>
      <c r="B46" s="70" t="s">
        <v>193</v>
      </c>
      <c r="C46" s="324">
        <v>0</v>
      </c>
    </row>
    <row r="47" spans="1:3" x14ac:dyDescent="0.25">
      <c r="A47" s="62" t="s">
        <v>194</v>
      </c>
      <c r="B47" s="70" t="s">
        <v>195</v>
      </c>
      <c r="C47" s="324">
        <v>-10444</v>
      </c>
    </row>
    <row r="48" spans="1:3" x14ac:dyDescent="0.25">
      <c r="A48" s="62">
        <v>28</v>
      </c>
      <c r="B48" s="71" t="s">
        <v>196</v>
      </c>
      <c r="C48" s="324">
        <v>-265790</v>
      </c>
    </row>
    <row r="49" spans="1:3" x14ac:dyDescent="0.25">
      <c r="A49" s="62">
        <v>29</v>
      </c>
      <c r="B49" s="71" t="s">
        <v>197</v>
      </c>
      <c r="C49" s="325">
        <v>1716866</v>
      </c>
    </row>
    <row r="50" spans="1:3" x14ac:dyDescent="0.25">
      <c r="A50" s="542" t="s">
        <v>198</v>
      </c>
      <c r="B50" s="543"/>
      <c r="C50" s="543"/>
    </row>
    <row r="51" spans="1:3" x14ac:dyDescent="0.25">
      <c r="A51" s="62">
        <v>30</v>
      </c>
      <c r="B51" s="70" t="s">
        <v>199</v>
      </c>
      <c r="C51" s="324">
        <v>262718</v>
      </c>
    </row>
    <row r="52" spans="1:3" ht="24" x14ac:dyDescent="0.25">
      <c r="A52" s="62">
        <v>31</v>
      </c>
      <c r="B52" s="70" t="s">
        <v>200</v>
      </c>
      <c r="C52" s="324">
        <v>0</v>
      </c>
    </row>
    <row r="53" spans="1:3" ht="24" x14ac:dyDescent="0.25">
      <c r="A53" s="62">
        <v>32</v>
      </c>
      <c r="B53" s="70" t="s">
        <v>201</v>
      </c>
      <c r="C53" s="324">
        <v>0</v>
      </c>
    </row>
    <row r="54" spans="1:3" ht="36" x14ac:dyDescent="0.25">
      <c r="A54" s="62">
        <v>33</v>
      </c>
      <c r="B54" s="70" t="s">
        <v>202</v>
      </c>
      <c r="C54" s="324">
        <v>0</v>
      </c>
    </row>
    <row r="55" spans="1:3" ht="24" x14ac:dyDescent="0.25">
      <c r="A55" s="62" t="s">
        <v>203</v>
      </c>
      <c r="B55" s="70" t="s">
        <v>204</v>
      </c>
      <c r="C55" s="324">
        <v>0</v>
      </c>
    </row>
    <row r="56" spans="1:3" ht="24" x14ac:dyDescent="0.25">
      <c r="A56" s="62" t="s">
        <v>205</v>
      </c>
      <c r="B56" s="70" t="s">
        <v>206</v>
      </c>
      <c r="C56" s="324">
        <v>0</v>
      </c>
    </row>
    <row r="57" spans="1:3" ht="48" x14ac:dyDescent="0.25">
      <c r="A57" s="62">
        <v>34</v>
      </c>
      <c r="B57" s="70" t="s">
        <v>207</v>
      </c>
      <c r="C57" s="324">
        <v>0</v>
      </c>
    </row>
    <row r="58" spans="1:3" ht="24" x14ac:dyDescent="0.25">
      <c r="A58" s="62">
        <v>35</v>
      </c>
      <c r="B58" s="70" t="s">
        <v>208</v>
      </c>
      <c r="C58" s="324">
        <v>0</v>
      </c>
    </row>
    <row r="59" spans="1:3" x14ac:dyDescent="0.25">
      <c r="A59" s="66">
        <v>36</v>
      </c>
      <c r="B59" s="71" t="s">
        <v>209</v>
      </c>
      <c r="C59" s="325">
        <v>262718</v>
      </c>
    </row>
    <row r="60" spans="1:3" x14ac:dyDescent="0.25">
      <c r="A60" s="542" t="s">
        <v>210</v>
      </c>
      <c r="B60" s="543"/>
      <c r="C60" s="543"/>
    </row>
    <row r="61" spans="1:3" ht="24" x14ac:dyDescent="0.25">
      <c r="A61" s="62">
        <v>37</v>
      </c>
      <c r="B61" s="70" t="s">
        <v>211</v>
      </c>
      <c r="C61" s="64">
        <v>0</v>
      </c>
    </row>
    <row r="62" spans="1:3" ht="60" x14ac:dyDescent="0.25">
      <c r="A62" s="62">
        <v>38</v>
      </c>
      <c r="B62" s="70" t="s">
        <v>212</v>
      </c>
      <c r="C62" s="64">
        <v>0</v>
      </c>
    </row>
    <row r="63" spans="1:3" ht="60" x14ac:dyDescent="0.25">
      <c r="A63" s="62">
        <v>39</v>
      </c>
      <c r="B63" s="70" t="s">
        <v>213</v>
      </c>
      <c r="C63" s="64">
        <v>0</v>
      </c>
    </row>
    <row r="64" spans="1:3" ht="48" x14ac:dyDescent="0.25">
      <c r="A64" s="62">
        <v>40</v>
      </c>
      <c r="B64" s="70" t="s">
        <v>214</v>
      </c>
      <c r="C64" s="64">
        <v>0</v>
      </c>
    </row>
    <row r="65" spans="1:3" x14ac:dyDescent="0.25">
      <c r="A65" s="62">
        <v>41</v>
      </c>
      <c r="B65" s="70" t="s">
        <v>54</v>
      </c>
      <c r="C65" s="64"/>
    </row>
    <row r="66" spans="1:3" ht="24" x14ac:dyDescent="0.25">
      <c r="A66" s="62">
        <v>42</v>
      </c>
      <c r="B66" s="70" t="s">
        <v>215</v>
      </c>
      <c r="C66" s="64">
        <v>0</v>
      </c>
    </row>
    <row r="67" spans="1:3" x14ac:dyDescent="0.25">
      <c r="A67" s="62" t="s">
        <v>216</v>
      </c>
      <c r="B67" s="70" t="s">
        <v>217</v>
      </c>
      <c r="C67" s="64">
        <v>0</v>
      </c>
    </row>
    <row r="68" spans="1:3" x14ac:dyDescent="0.25">
      <c r="A68" s="66">
        <v>43</v>
      </c>
      <c r="B68" s="71" t="s">
        <v>218</v>
      </c>
      <c r="C68" s="68">
        <v>0</v>
      </c>
    </row>
    <row r="69" spans="1:3" x14ac:dyDescent="0.25">
      <c r="A69" s="66">
        <v>44</v>
      </c>
      <c r="B69" s="71" t="s">
        <v>219</v>
      </c>
      <c r="C69" s="325">
        <v>262718</v>
      </c>
    </row>
    <row r="70" spans="1:3" x14ac:dyDescent="0.25">
      <c r="A70" s="66">
        <v>45</v>
      </c>
      <c r="B70" s="71" t="s">
        <v>220</v>
      </c>
      <c r="C70" s="325">
        <v>1979584</v>
      </c>
    </row>
    <row r="71" spans="1:3" x14ac:dyDescent="0.25">
      <c r="A71" s="542" t="s">
        <v>221</v>
      </c>
      <c r="B71" s="543"/>
      <c r="C71" s="543"/>
    </row>
    <row r="72" spans="1:3" x14ac:dyDescent="0.25">
      <c r="A72" s="62">
        <v>46</v>
      </c>
      <c r="B72" s="70" t="s">
        <v>199</v>
      </c>
      <c r="C72" s="324">
        <v>204250</v>
      </c>
    </row>
    <row r="73" spans="1:3" ht="36" x14ac:dyDescent="0.25">
      <c r="A73" s="62">
        <v>47</v>
      </c>
      <c r="B73" s="70" t="s">
        <v>222</v>
      </c>
      <c r="C73" s="324">
        <v>0</v>
      </c>
    </row>
    <row r="74" spans="1:3" ht="24" x14ac:dyDescent="0.25">
      <c r="A74" s="62" t="s">
        <v>223</v>
      </c>
      <c r="B74" s="70" t="s">
        <v>224</v>
      </c>
      <c r="C74" s="324">
        <v>0</v>
      </c>
    </row>
    <row r="75" spans="1:3" ht="24" x14ac:dyDescent="0.25">
      <c r="A75" s="62" t="s">
        <v>225</v>
      </c>
      <c r="B75" s="70" t="s">
        <v>226</v>
      </c>
      <c r="C75" s="324">
        <v>0</v>
      </c>
    </row>
    <row r="76" spans="1:3" ht="48" x14ac:dyDescent="0.25">
      <c r="A76" s="62">
        <v>48</v>
      </c>
      <c r="B76" s="70" t="s">
        <v>227</v>
      </c>
      <c r="C76" s="324">
        <v>0</v>
      </c>
    </row>
    <row r="77" spans="1:3" ht="24" x14ac:dyDescent="0.25">
      <c r="A77" s="62">
        <v>49</v>
      </c>
      <c r="B77" s="70" t="s">
        <v>228</v>
      </c>
      <c r="C77" s="324">
        <v>0</v>
      </c>
    </row>
    <row r="78" spans="1:3" x14ac:dyDescent="0.25">
      <c r="A78" s="62">
        <v>50</v>
      </c>
      <c r="B78" s="70" t="s">
        <v>229</v>
      </c>
      <c r="C78" s="324">
        <v>0</v>
      </c>
    </row>
    <row r="79" spans="1:3" x14ac:dyDescent="0.25">
      <c r="A79" s="66">
        <v>51</v>
      </c>
      <c r="B79" s="71" t="s">
        <v>230</v>
      </c>
      <c r="C79" s="325">
        <v>204250</v>
      </c>
    </row>
    <row r="80" spans="1:3" x14ac:dyDescent="0.25">
      <c r="A80" s="542" t="s">
        <v>231</v>
      </c>
      <c r="B80" s="543"/>
      <c r="C80" s="543"/>
    </row>
    <row r="81" spans="1:3" ht="24" x14ac:dyDescent="0.25">
      <c r="A81" s="62">
        <v>52</v>
      </c>
      <c r="B81" s="70" t="s">
        <v>232</v>
      </c>
      <c r="C81" s="64">
        <v>0</v>
      </c>
    </row>
    <row r="82" spans="1:3" ht="60" x14ac:dyDescent="0.25">
      <c r="A82" s="62">
        <v>53</v>
      </c>
      <c r="B82" s="70" t="s">
        <v>233</v>
      </c>
      <c r="C82" s="64">
        <v>0</v>
      </c>
    </row>
    <row r="83" spans="1:3" ht="48" x14ac:dyDescent="0.25">
      <c r="A83" s="62">
        <v>54</v>
      </c>
      <c r="B83" s="70" t="s">
        <v>234</v>
      </c>
      <c r="C83" s="64">
        <v>0</v>
      </c>
    </row>
    <row r="84" spans="1:3" x14ac:dyDescent="0.25">
      <c r="A84" s="62" t="s">
        <v>235</v>
      </c>
      <c r="B84" s="70" t="s">
        <v>54</v>
      </c>
      <c r="C84" s="64"/>
    </row>
    <row r="85" spans="1:3" ht="48" x14ac:dyDescent="0.25">
      <c r="A85" s="62">
        <v>55</v>
      </c>
      <c r="B85" s="70" t="s">
        <v>236</v>
      </c>
      <c r="C85" s="64">
        <v>0</v>
      </c>
    </row>
    <row r="86" spans="1:3" x14ac:dyDescent="0.25">
      <c r="A86" s="62">
        <v>56</v>
      </c>
      <c r="B86" s="70" t="s">
        <v>54</v>
      </c>
      <c r="C86" s="64"/>
    </row>
    <row r="87" spans="1:3" ht="24" x14ac:dyDescent="0.25">
      <c r="A87" s="62" t="s">
        <v>237</v>
      </c>
      <c r="B87" s="65" t="s">
        <v>238</v>
      </c>
      <c r="C87" s="325">
        <v>0</v>
      </c>
    </row>
    <row r="88" spans="1:3" x14ac:dyDescent="0.25">
      <c r="A88" s="62" t="s">
        <v>239</v>
      </c>
      <c r="B88" s="65" t="s">
        <v>240</v>
      </c>
      <c r="C88" s="325">
        <v>0</v>
      </c>
    </row>
    <row r="89" spans="1:3" x14ac:dyDescent="0.25">
      <c r="A89" s="66">
        <v>57</v>
      </c>
      <c r="B89" s="69" t="s">
        <v>241</v>
      </c>
      <c r="C89" s="325">
        <v>0</v>
      </c>
    </row>
    <row r="90" spans="1:3" x14ac:dyDescent="0.25">
      <c r="A90" s="66">
        <v>58</v>
      </c>
      <c r="B90" s="69" t="s">
        <v>242</v>
      </c>
      <c r="C90" s="325">
        <v>204250</v>
      </c>
    </row>
    <row r="91" spans="1:3" x14ac:dyDescent="0.25">
      <c r="A91" s="66">
        <v>59</v>
      </c>
      <c r="B91" s="69" t="s">
        <v>243</v>
      </c>
      <c r="C91" s="325">
        <v>2183834</v>
      </c>
    </row>
    <row r="92" spans="1:3" x14ac:dyDescent="0.25">
      <c r="A92" s="66">
        <v>60</v>
      </c>
      <c r="B92" s="69" t="s">
        <v>55</v>
      </c>
      <c r="C92" s="325">
        <v>8318203</v>
      </c>
    </row>
    <row r="93" spans="1:3" x14ac:dyDescent="0.25">
      <c r="A93" s="542" t="s">
        <v>244</v>
      </c>
      <c r="B93" s="543"/>
      <c r="C93" s="543"/>
    </row>
    <row r="94" spans="1:3" x14ac:dyDescent="0.25">
      <c r="A94" s="62">
        <v>61</v>
      </c>
      <c r="B94" s="70" t="s">
        <v>245</v>
      </c>
      <c r="C94" s="75">
        <v>20.639866443999999</v>
      </c>
    </row>
    <row r="95" spans="1:3" x14ac:dyDescent="0.25">
      <c r="A95" s="62">
        <v>62</v>
      </c>
      <c r="B95" s="70" t="s">
        <v>246</v>
      </c>
      <c r="C95" s="75">
        <v>23.798214430000002</v>
      </c>
    </row>
    <row r="96" spans="1:3" x14ac:dyDescent="0.25">
      <c r="A96" s="62">
        <v>63</v>
      </c>
      <c r="B96" s="70" t="s">
        <v>247</v>
      </c>
      <c r="C96" s="75">
        <v>26.253675631</v>
      </c>
    </row>
    <row r="97" spans="1:3" x14ac:dyDescent="0.25">
      <c r="A97" s="62">
        <v>64</v>
      </c>
      <c r="B97" s="70" t="s">
        <v>248</v>
      </c>
      <c r="C97" s="75">
        <v>10.654</v>
      </c>
    </row>
    <row r="98" spans="1:3" x14ac:dyDescent="0.25">
      <c r="A98" s="62">
        <v>65</v>
      </c>
      <c r="B98" s="65" t="s">
        <v>249</v>
      </c>
      <c r="C98" s="75">
        <v>4.5000000022539943</v>
      </c>
    </row>
    <row r="99" spans="1:3" x14ac:dyDescent="0.25">
      <c r="A99" s="62">
        <v>66</v>
      </c>
      <c r="B99" s="65" t="s">
        <v>250</v>
      </c>
      <c r="C99" s="75">
        <v>0</v>
      </c>
    </row>
    <row r="100" spans="1:3" x14ac:dyDescent="0.25">
      <c r="A100" s="62">
        <v>67</v>
      </c>
      <c r="B100" s="65" t="s">
        <v>251</v>
      </c>
      <c r="C100" s="75">
        <v>0</v>
      </c>
    </row>
    <row r="101" spans="1:3" x14ac:dyDescent="0.25">
      <c r="A101" s="62" t="s">
        <v>252</v>
      </c>
      <c r="B101" s="70" t="s">
        <v>253</v>
      </c>
      <c r="C101" s="75">
        <v>0</v>
      </c>
    </row>
    <row r="102" spans="1:3" ht="24" x14ac:dyDescent="0.25">
      <c r="A102" s="62" t="s">
        <v>254</v>
      </c>
      <c r="B102" s="70" t="s">
        <v>255</v>
      </c>
      <c r="C102" s="75">
        <v>1.6539999999999999</v>
      </c>
    </row>
    <row r="103" spans="1:3" ht="24" x14ac:dyDescent="0.25">
      <c r="A103" s="62">
        <v>68</v>
      </c>
      <c r="B103" s="71" t="s">
        <v>256</v>
      </c>
      <c r="C103" s="75">
        <v>0</v>
      </c>
    </row>
    <row r="104" spans="1:3" x14ac:dyDescent="0.25">
      <c r="A104" s="542" t="s">
        <v>257</v>
      </c>
      <c r="B104" s="543"/>
      <c r="C104" s="543"/>
    </row>
    <row r="105" spans="1:3" x14ac:dyDescent="0.25">
      <c r="A105" s="62">
        <v>69</v>
      </c>
      <c r="B105" s="72" t="s">
        <v>258</v>
      </c>
      <c r="C105" s="64"/>
    </row>
    <row r="106" spans="1:3" x14ac:dyDescent="0.25">
      <c r="A106" s="62">
        <v>70</v>
      </c>
      <c r="B106" s="72" t="s">
        <v>258</v>
      </c>
      <c r="C106" s="64"/>
    </row>
    <row r="107" spans="1:3" x14ac:dyDescent="0.25">
      <c r="A107" s="62">
        <v>71</v>
      </c>
      <c r="B107" s="72" t="s">
        <v>258</v>
      </c>
      <c r="C107" s="64"/>
    </row>
    <row r="108" spans="1:3" x14ac:dyDescent="0.25">
      <c r="A108" s="542" t="s">
        <v>259</v>
      </c>
      <c r="B108" s="543"/>
      <c r="C108" s="543"/>
    </row>
    <row r="109" spans="1:3" x14ac:dyDescent="0.25">
      <c r="A109" s="546">
        <v>72</v>
      </c>
      <c r="B109" s="549" t="s">
        <v>260</v>
      </c>
      <c r="C109" s="552">
        <v>188817</v>
      </c>
    </row>
    <row r="110" spans="1:3" x14ac:dyDescent="0.25">
      <c r="A110" s="547"/>
      <c r="B110" s="550"/>
      <c r="C110" s="553"/>
    </row>
    <row r="111" spans="1:3" x14ac:dyDescent="0.25">
      <c r="A111" s="548"/>
      <c r="B111" s="551"/>
      <c r="C111" s="554"/>
    </row>
    <row r="112" spans="1:3" ht="48" x14ac:dyDescent="0.25">
      <c r="A112" s="62">
        <v>73</v>
      </c>
      <c r="B112" s="70" t="s">
        <v>261</v>
      </c>
      <c r="C112" s="64">
        <v>0</v>
      </c>
    </row>
    <row r="113" spans="1:3" x14ac:dyDescent="0.25">
      <c r="A113" s="62">
        <v>74</v>
      </c>
      <c r="B113" s="70" t="s">
        <v>54</v>
      </c>
      <c r="C113" s="64"/>
    </row>
    <row r="114" spans="1:3" ht="36" x14ac:dyDescent="0.25">
      <c r="A114" s="62">
        <v>75</v>
      </c>
      <c r="B114" s="70" t="s">
        <v>262</v>
      </c>
      <c r="C114" s="64">
        <v>0</v>
      </c>
    </row>
    <row r="115" spans="1:3" x14ac:dyDescent="0.25">
      <c r="A115" s="542" t="s">
        <v>263</v>
      </c>
      <c r="B115" s="543"/>
      <c r="C115" s="543"/>
    </row>
    <row r="116" spans="1:3" ht="36" x14ac:dyDescent="0.25">
      <c r="A116" s="62">
        <v>76</v>
      </c>
      <c r="B116" s="70" t="s">
        <v>264</v>
      </c>
      <c r="C116" s="64">
        <v>0</v>
      </c>
    </row>
    <row r="117" spans="1:3" ht="24" x14ac:dyDescent="0.25">
      <c r="A117" s="62">
        <v>77</v>
      </c>
      <c r="B117" s="70" t="s">
        <v>265</v>
      </c>
      <c r="C117" s="64">
        <v>0</v>
      </c>
    </row>
    <row r="118" spans="1:3" ht="36" x14ac:dyDescent="0.25">
      <c r="A118" s="62">
        <v>78</v>
      </c>
      <c r="B118" s="70" t="s">
        <v>266</v>
      </c>
      <c r="C118" s="64">
        <v>0</v>
      </c>
    </row>
    <row r="119" spans="1:3" ht="24" x14ac:dyDescent="0.25">
      <c r="A119" s="62">
        <v>79</v>
      </c>
      <c r="B119" s="70" t="s">
        <v>267</v>
      </c>
      <c r="C119" s="64">
        <v>0</v>
      </c>
    </row>
    <row r="120" spans="1:3" x14ac:dyDescent="0.25">
      <c r="A120" s="544" t="s">
        <v>268</v>
      </c>
      <c r="B120" s="545"/>
      <c r="C120" s="545"/>
    </row>
    <row r="121" spans="1:3" ht="24" x14ac:dyDescent="0.25">
      <c r="A121" s="62">
        <v>80</v>
      </c>
      <c r="B121" s="70" t="s">
        <v>269</v>
      </c>
      <c r="C121" s="70"/>
    </row>
    <row r="122" spans="1:3" ht="24" x14ac:dyDescent="0.25">
      <c r="A122" s="62">
        <v>81</v>
      </c>
      <c r="B122" s="70" t="s">
        <v>270</v>
      </c>
      <c r="C122" s="70"/>
    </row>
    <row r="123" spans="1:3" ht="24" x14ac:dyDescent="0.25">
      <c r="A123" s="62">
        <v>82</v>
      </c>
      <c r="B123" s="70" t="s">
        <v>271</v>
      </c>
      <c r="C123" s="63"/>
    </row>
    <row r="124" spans="1:3" ht="24" x14ac:dyDescent="0.25">
      <c r="A124" s="62">
        <v>83</v>
      </c>
      <c r="B124" s="70" t="s">
        <v>272</v>
      </c>
      <c r="C124" s="63"/>
    </row>
    <row r="125" spans="1:3" ht="24" x14ac:dyDescent="0.25">
      <c r="A125" s="62">
        <v>84</v>
      </c>
      <c r="B125" s="70" t="s">
        <v>273</v>
      </c>
      <c r="C125" s="63"/>
    </row>
    <row r="126" spans="1:3" ht="24" x14ac:dyDescent="0.25">
      <c r="A126" s="62">
        <v>85</v>
      </c>
      <c r="B126" s="70" t="s">
        <v>274</v>
      </c>
      <c r="C126" s="63"/>
    </row>
    <row r="127" spans="1:3" x14ac:dyDescent="0.25">
      <c r="A127" s="73"/>
    </row>
    <row r="128" spans="1:3" x14ac:dyDescent="0.25">
      <c r="A128" s="73"/>
    </row>
    <row r="129" spans="1:1" x14ac:dyDescent="0.25">
      <c r="A129" s="74"/>
    </row>
    <row r="130" spans="1:1" x14ac:dyDescent="0.25">
      <c r="A130" s="74"/>
    </row>
    <row r="131" spans="1:1" x14ac:dyDescent="0.25">
      <c r="A131" s="74"/>
    </row>
    <row r="132" spans="1:1" x14ac:dyDescent="0.25">
      <c r="A132" s="74"/>
    </row>
  </sheetData>
  <sheetProtection sheet="1" objects="1" scenarios="1"/>
  <mergeCells count="14">
    <mergeCell ref="A80:C80"/>
    <mergeCell ref="A7:C7"/>
    <mergeCell ref="A19:C19"/>
    <mergeCell ref="A50:C50"/>
    <mergeCell ref="A60:C60"/>
    <mergeCell ref="A71:C71"/>
    <mergeCell ref="A115:C115"/>
    <mergeCell ref="A120:C120"/>
    <mergeCell ref="A93:C93"/>
    <mergeCell ref="A104:C104"/>
    <mergeCell ref="A108:C108"/>
    <mergeCell ref="A109:A111"/>
    <mergeCell ref="B109:B111"/>
    <mergeCell ref="C109:C11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0A59-8993-4748-8D1C-F27932B79ED9}">
  <dimension ref="A2:L15"/>
  <sheetViews>
    <sheetView workbookViewId="0">
      <selection activeCell="B15" sqref="B15"/>
    </sheetView>
  </sheetViews>
  <sheetFormatPr defaultRowHeight="15" x14ac:dyDescent="0.25"/>
  <cols>
    <col min="1" max="1" width="9.28515625" bestFit="1" customWidth="1"/>
    <col min="2" max="2" width="50.42578125" customWidth="1"/>
    <col min="3" max="12" width="15.7109375" customWidth="1"/>
  </cols>
  <sheetData>
    <row r="2" spans="1:12" ht="18.75" x14ac:dyDescent="0.3">
      <c r="A2" s="368" t="s">
        <v>794</v>
      </c>
    </row>
    <row r="3" spans="1:12" x14ac:dyDescent="0.25">
      <c r="B3" s="369"/>
      <c r="C3" s="369"/>
      <c r="D3" s="369"/>
      <c r="E3" s="369"/>
      <c r="F3" s="370"/>
      <c r="G3" s="370"/>
      <c r="H3" s="370"/>
      <c r="I3" s="370"/>
      <c r="J3" s="370"/>
      <c r="K3" s="370"/>
      <c r="L3" s="370"/>
    </row>
    <row r="4" spans="1:12" ht="15.75" thickBot="1" x14ac:dyDescent="0.3">
      <c r="C4" s="371" t="s">
        <v>795</v>
      </c>
      <c r="D4" s="371" t="s">
        <v>3</v>
      </c>
      <c r="E4" s="371" t="s">
        <v>4</v>
      </c>
      <c r="F4" s="371" t="s">
        <v>5</v>
      </c>
      <c r="G4" s="371" t="s">
        <v>6</v>
      </c>
      <c r="H4" s="371" t="s">
        <v>12</v>
      </c>
      <c r="I4" s="371" t="s">
        <v>13</v>
      </c>
      <c r="J4" s="371" t="s">
        <v>14</v>
      </c>
      <c r="K4" s="371" t="s">
        <v>15</v>
      </c>
      <c r="L4" s="371" t="s">
        <v>16</v>
      </c>
    </row>
    <row r="5" spans="1:12" x14ac:dyDescent="0.25">
      <c r="B5" s="372"/>
      <c r="C5" s="661" t="s">
        <v>796</v>
      </c>
      <c r="D5" s="662"/>
      <c r="E5" s="663"/>
      <c r="F5" s="664" t="s">
        <v>797</v>
      </c>
      <c r="G5" s="665"/>
      <c r="H5" s="665"/>
      <c r="I5" s="665"/>
      <c r="J5" s="665"/>
      <c r="K5" s="666"/>
      <c r="L5" s="373"/>
    </row>
    <row r="6" spans="1:12" ht="60.75" thickBot="1" x14ac:dyDescent="0.3">
      <c r="C6" s="374" t="s">
        <v>769</v>
      </c>
      <c r="D6" s="375" t="s">
        <v>798</v>
      </c>
      <c r="E6" s="376" t="s">
        <v>799</v>
      </c>
      <c r="F6" s="374" t="s">
        <v>800</v>
      </c>
      <c r="G6" s="375" t="s">
        <v>801</v>
      </c>
      <c r="H6" s="375" t="s">
        <v>802</v>
      </c>
      <c r="I6" s="375" t="s">
        <v>803</v>
      </c>
      <c r="J6" s="375" t="s">
        <v>804</v>
      </c>
      <c r="K6" s="376" t="s">
        <v>805</v>
      </c>
      <c r="L6" s="377" t="s">
        <v>806</v>
      </c>
    </row>
    <row r="7" spans="1:12" x14ac:dyDescent="0.25">
      <c r="A7" s="378">
        <v>1</v>
      </c>
      <c r="B7" s="379" t="s">
        <v>807</v>
      </c>
      <c r="C7" s="380"/>
      <c r="D7" s="380"/>
      <c r="E7" s="380"/>
      <c r="F7" s="380"/>
      <c r="G7" s="380"/>
      <c r="H7" s="380"/>
      <c r="I7" s="380"/>
      <c r="J7" s="380"/>
      <c r="K7" s="381"/>
      <c r="L7" s="382"/>
    </row>
    <row r="8" spans="1:12" x14ac:dyDescent="0.25">
      <c r="A8" s="383">
        <v>2</v>
      </c>
      <c r="B8" s="384" t="s">
        <v>808</v>
      </c>
      <c r="C8" s="385">
        <v>9</v>
      </c>
      <c r="D8" s="385">
        <v>2</v>
      </c>
      <c r="E8" s="385">
        <f>+C8+D8</f>
        <v>11</v>
      </c>
      <c r="F8" s="386"/>
      <c r="G8" s="386"/>
      <c r="H8" s="386"/>
      <c r="I8" s="386"/>
      <c r="J8" s="386"/>
      <c r="K8" s="387"/>
      <c r="L8" s="388"/>
    </row>
    <row r="9" spans="1:12" x14ac:dyDescent="0.25">
      <c r="A9" s="383">
        <v>3</v>
      </c>
      <c r="B9" s="389" t="s">
        <v>809</v>
      </c>
      <c r="C9" s="386"/>
      <c r="D9" s="386"/>
      <c r="E9" s="386"/>
      <c r="F9" s="390"/>
      <c r="G9" s="390"/>
      <c r="H9" s="390"/>
      <c r="I9" s="390"/>
      <c r="J9" s="390"/>
      <c r="K9" s="391"/>
      <c r="L9" s="388"/>
    </row>
    <row r="10" spans="1:12" x14ac:dyDescent="0.25">
      <c r="A10" s="383">
        <v>4</v>
      </c>
      <c r="B10" s="389" t="s">
        <v>810</v>
      </c>
      <c r="C10" s="386"/>
      <c r="D10" s="386"/>
      <c r="E10" s="386"/>
      <c r="F10" s="390"/>
      <c r="G10" s="390">
        <v>14</v>
      </c>
      <c r="H10" s="390">
        <v>11</v>
      </c>
      <c r="I10" s="390"/>
      <c r="J10" s="390">
        <v>6</v>
      </c>
      <c r="K10" s="391">
        <v>3</v>
      </c>
      <c r="L10" s="388">
        <v>34</v>
      </c>
    </row>
    <row r="11" spans="1:12" x14ac:dyDescent="0.25">
      <c r="A11" s="383">
        <v>5</v>
      </c>
      <c r="B11" s="392" t="s">
        <v>811</v>
      </c>
      <c r="C11" s="393">
        <v>2677</v>
      </c>
      <c r="D11" s="393">
        <v>7379</v>
      </c>
      <c r="E11" s="385">
        <f>+C11+D11</f>
        <v>10056</v>
      </c>
      <c r="F11" s="393">
        <v>0</v>
      </c>
      <c r="G11" s="393">
        <v>15740.334000000001</v>
      </c>
      <c r="H11" s="393">
        <v>7344.3119999999999</v>
      </c>
      <c r="I11" s="393">
        <v>0</v>
      </c>
      <c r="J11" s="393">
        <v>6559.2719999999999</v>
      </c>
      <c r="K11" s="393">
        <v>3923.52</v>
      </c>
      <c r="L11" s="388">
        <v>33567.438000000002</v>
      </c>
    </row>
    <row r="12" spans="1:12" x14ac:dyDescent="0.25">
      <c r="A12" s="383">
        <v>6</v>
      </c>
      <c r="B12" s="384" t="s">
        <v>812</v>
      </c>
      <c r="C12" s="393">
        <v>0</v>
      </c>
      <c r="D12" s="393">
        <v>0</v>
      </c>
      <c r="E12" s="393">
        <v>0</v>
      </c>
      <c r="F12" s="393">
        <v>0</v>
      </c>
      <c r="G12" s="393">
        <v>0</v>
      </c>
      <c r="H12" s="393">
        <v>0</v>
      </c>
      <c r="I12" s="393">
        <v>0</v>
      </c>
      <c r="J12" s="393">
        <v>0</v>
      </c>
      <c r="K12" s="393">
        <v>25</v>
      </c>
      <c r="L12" s="388">
        <v>25</v>
      </c>
    </row>
    <row r="13" spans="1:12" ht="15.75" thickBot="1" x14ac:dyDescent="0.3">
      <c r="A13" s="394">
        <v>7</v>
      </c>
      <c r="B13" s="395" t="s">
        <v>813</v>
      </c>
      <c r="C13" s="396">
        <v>2677</v>
      </c>
      <c r="D13" s="396">
        <v>7379</v>
      </c>
      <c r="E13" s="385">
        <f>+C13+D13</f>
        <v>10056</v>
      </c>
      <c r="F13" s="396">
        <v>0</v>
      </c>
      <c r="G13" s="396">
        <v>15740.334000000001</v>
      </c>
      <c r="H13" s="396">
        <v>7344.3119999999999</v>
      </c>
      <c r="I13" s="396">
        <v>0</v>
      </c>
      <c r="J13" s="396">
        <v>6559.2719999999999</v>
      </c>
      <c r="K13" s="396">
        <v>3948.52</v>
      </c>
      <c r="L13" s="397">
        <v>33592.438000000002</v>
      </c>
    </row>
    <row r="15" spans="1:12" x14ac:dyDescent="0.25">
      <c r="C15" s="398"/>
      <c r="D15" s="398"/>
      <c r="E15" s="398"/>
      <c r="F15" s="398"/>
      <c r="G15" s="399"/>
    </row>
  </sheetData>
  <sheetProtection sheet="1" objects="1" scenarios="1"/>
  <mergeCells count="2">
    <mergeCell ref="C5:E5"/>
    <mergeCell ref="F5:K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C80C-FE63-4920-B8C2-56DE42C187B1}">
  <sheetPr>
    <pageSetUpPr fitToPage="1"/>
  </sheetPr>
  <dimension ref="A2:G31"/>
  <sheetViews>
    <sheetView showGridLines="0" workbookViewId="0">
      <selection activeCell="B15" sqref="B15"/>
    </sheetView>
  </sheetViews>
  <sheetFormatPr defaultRowHeight="15" x14ac:dyDescent="0.25"/>
  <cols>
    <col min="1" max="1" width="90.140625" customWidth="1"/>
    <col min="2" max="6" width="11.5703125" bestFit="1" customWidth="1"/>
  </cols>
  <sheetData>
    <row r="2" spans="1:7" ht="18.75" x14ac:dyDescent="0.3">
      <c r="A2" s="28" t="s">
        <v>816</v>
      </c>
    </row>
    <row r="5" spans="1:7" ht="15.75" thickBot="1" x14ac:dyDescent="0.3">
      <c r="A5" s="474"/>
      <c r="B5" s="474">
        <v>2022</v>
      </c>
      <c r="C5" s="474">
        <v>2021</v>
      </c>
      <c r="D5" s="474">
        <v>2020</v>
      </c>
      <c r="E5" s="474">
        <v>2019</v>
      </c>
      <c r="F5" s="474">
        <v>2018</v>
      </c>
    </row>
    <row r="6" spans="1:7" x14ac:dyDescent="0.25">
      <c r="A6" s="465" t="s">
        <v>817</v>
      </c>
      <c r="B6" s="466"/>
      <c r="C6" s="466"/>
      <c r="D6" s="466"/>
      <c r="E6" s="466"/>
      <c r="F6" s="466"/>
      <c r="G6" s="466"/>
    </row>
    <row r="7" spans="1:7" x14ac:dyDescent="0.25">
      <c r="A7" s="466" t="s">
        <v>818</v>
      </c>
      <c r="B7" s="467">
        <v>1716866</v>
      </c>
      <c r="C7" s="467">
        <v>1716569</v>
      </c>
      <c r="D7" s="467">
        <v>1628356</v>
      </c>
      <c r="E7" s="467">
        <v>1528549</v>
      </c>
      <c r="F7" s="467">
        <v>1076877</v>
      </c>
      <c r="G7" s="466"/>
    </row>
    <row r="8" spans="1:7" ht="30" x14ac:dyDescent="0.25">
      <c r="A8" s="468" t="s">
        <v>819</v>
      </c>
      <c r="B8" s="467">
        <v>1695047</v>
      </c>
      <c r="C8" s="467">
        <v>1672931</v>
      </c>
      <c r="D8" s="467">
        <v>1657854</v>
      </c>
      <c r="E8" s="467">
        <v>1454364</v>
      </c>
      <c r="F8" s="467">
        <v>985673</v>
      </c>
      <c r="G8" s="466"/>
    </row>
    <row r="9" spans="1:7" x14ac:dyDescent="0.25">
      <c r="A9" s="466" t="s">
        <v>246</v>
      </c>
      <c r="B9" s="467">
        <v>1979584</v>
      </c>
      <c r="C9" s="467">
        <v>1979288</v>
      </c>
      <c r="D9" s="467">
        <v>1870886</v>
      </c>
      <c r="E9" s="467">
        <v>1791117</v>
      </c>
      <c r="F9" s="467">
        <v>1339089</v>
      </c>
      <c r="G9" s="466"/>
    </row>
    <row r="10" spans="1:7" ht="30" x14ac:dyDescent="0.25">
      <c r="A10" s="468" t="s">
        <v>820</v>
      </c>
      <c r="B10" s="467">
        <v>1957765</v>
      </c>
      <c r="C10" s="467">
        <v>1935650</v>
      </c>
      <c r="D10" s="467">
        <v>1809764</v>
      </c>
      <c r="E10" s="467">
        <v>1716932</v>
      </c>
      <c r="F10" s="467">
        <v>1247886</v>
      </c>
      <c r="G10" s="466"/>
    </row>
    <row r="11" spans="1:7" x14ac:dyDescent="0.25">
      <c r="A11" s="466" t="s">
        <v>247</v>
      </c>
      <c r="B11" s="467">
        <v>2183834</v>
      </c>
      <c r="C11" s="467">
        <v>2083908</v>
      </c>
      <c r="D11" s="467">
        <v>1975246</v>
      </c>
      <c r="E11" s="467">
        <v>1895214</v>
      </c>
      <c r="F11" s="467">
        <v>1442926</v>
      </c>
      <c r="G11" s="466"/>
    </row>
    <row r="12" spans="1:7" ht="30.75" thickBot="1" x14ac:dyDescent="0.3">
      <c r="A12" s="471" t="s">
        <v>821</v>
      </c>
      <c r="B12" s="472">
        <v>2162015</v>
      </c>
      <c r="C12" s="472">
        <v>2040270</v>
      </c>
      <c r="D12" s="472">
        <v>1914124</v>
      </c>
      <c r="E12" s="472">
        <v>1821030</v>
      </c>
      <c r="F12" s="472">
        <v>1351723</v>
      </c>
      <c r="G12" s="466"/>
    </row>
    <row r="13" spans="1:7" x14ac:dyDescent="0.25">
      <c r="A13" s="468"/>
      <c r="B13" s="467"/>
      <c r="C13" s="467"/>
      <c r="D13" s="467"/>
      <c r="E13" s="467"/>
      <c r="F13" s="467"/>
      <c r="G13" s="466"/>
    </row>
    <row r="14" spans="1:7" x14ac:dyDescent="0.25">
      <c r="A14" s="465" t="s">
        <v>822</v>
      </c>
      <c r="B14" s="469"/>
      <c r="C14" s="469"/>
      <c r="D14" s="469"/>
      <c r="E14" s="469"/>
      <c r="F14" s="469"/>
      <c r="G14" s="466"/>
    </row>
    <row r="15" spans="1:7" x14ac:dyDescent="0.25">
      <c r="A15" s="466" t="s">
        <v>823</v>
      </c>
      <c r="B15" s="467">
        <v>8318203</v>
      </c>
      <c r="C15" s="467">
        <v>9029495</v>
      </c>
      <c r="D15" s="467">
        <v>8872554</v>
      </c>
      <c r="E15" s="467">
        <v>9198884</v>
      </c>
      <c r="F15" s="467">
        <v>8911389</v>
      </c>
      <c r="G15" s="466"/>
    </row>
    <row r="16" spans="1:7" ht="30.75" thickBot="1" x14ac:dyDescent="0.3">
      <c r="A16" s="471" t="s">
        <v>824</v>
      </c>
      <c r="B16" s="472">
        <v>8308980</v>
      </c>
      <c r="C16" s="472">
        <v>8989824</v>
      </c>
      <c r="D16" s="472">
        <v>8817014</v>
      </c>
      <c r="E16" s="472">
        <v>9242284</v>
      </c>
      <c r="F16" s="472">
        <v>8859929</v>
      </c>
      <c r="G16" s="466"/>
    </row>
    <row r="17" spans="1:7" x14ac:dyDescent="0.25">
      <c r="A17" s="468"/>
      <c r="B17" s="467"/>
      <c r="C17" s="467"/>
      <c r="D17" s="467"/>
      <c r="E17" s="467"/>
      <c r="F17" s="467"/>
      <c r="G17" s="466"/>
    </row>
    <row r="18" spans="1:7" x14ac:dyDescent="0.25">
      <c r="A18" s="465" t="s">
        <v>825</v>
      </c>
      <c r="B18" s="469"/>
      <c r="C18" s="469"/>
      <c r="D18" s="469"/>
      <c r="E18" s="469"/>
      <c r="F18" s="469"/>
      <c r="G18" s="466"/>
    </row>
    <row r="19" spans="1:7" x14ac:dyDescent="0.25">
      <c r="A19" s="468" t="s">
        <v>826</v>
      </c>
      <c r="B19" s="470">
        <v>0.20599999999999999</v>
      </c>
      <c r="C19" s="470">
        <v>0.19</v>
      </c>
      <c r="D19" s="470">
        <v>0.184</v>
      </c>
      <c r="E19" s="470">
        <v>0.16600000000000001</v>
      </c>
      <c r="F19" s="470">
        <v>0.121</v>
      </c>
      <c r="G19" s="466"/>
    </row>
    <row r="20" spans="1:7" ht="30" x14ac:dyDescent="0.25">
      <c r="A20" s="468" t="s">
        <v>827</v>
      </c>
      <c r="B20" s="470">
        <f>B8/$B$16</f>
        <v>0.20400181490387509</v>
      </c>
      <c r="C20" s="470">
        <v>0.186</v>
      </c>
      <c r="D20" s="470">
        <v>0.188</v>
      </c>
      <c r="E20" s="470">
        <v>0.157</v>
      </c>
      <c r="F20" s="470">
        <v>0.111</v>
      </c>
      <c r="G20" s="466"/>
    </row>
    <row r="21" spans="1:7" x14ac:dyDescent="0.25">
      <c r="A21" s="466" t="s">
        <v>828</v>
      </c>
      <c r="B21" s="470">
        <v>0.23799999999999999</v>
      </c>
      <c r="C21" s="470">
        <v>0.219</v>
      </c>
      <c r="D21" s="470">
        <v>0.21099999999999999</v>
      </c>
      <c r="E21" s="470">
        <v>0.19500000000000001</v>
      </c>
      <c r="F21" s="470">
        <v>0.15</v>
      </c>
      <c r="G21" s="466"/>
    </row>
    <row r="22" spans="1:7" ht="30" x14ac:dyDescent="0.25">
      <c r="A22" s="468" t="s">
        <v>829</v>
      </c>
      <c r="B22" s="470">
        <f>B10/$B$16</f>
        <v>0.23562037698971475</v>
      </c>
      <c r="C22" s="470">
        <v>0.215</v>
      </c>
      <c r="D22" s="470">
        <v>0.20499999999999999</v>
      </c>
      <c r="E22" s="470">
        <v>0.186</v>
      </c>
      <c r="F22" s="470">
        <v>0.14099999999999999</v>
      </c>
      <c r="G22" s="466"/>
    </row>
    <row r="23" spans="1:7" x14ac:dyDescent="0.25">
      <c r="A23" s="466" t="s">
        <v>830</v>
      </c>
      <c r="B23" s="470">
        <v>0.26300000000000001</v>
      </c>
      <c r="C23" s="470">
        <v>0.23100000000000001</v>
      </c>
      <c r="D23" s="470">
        <v>0.223</v>
      </c>
      <c r="E23" s="470">
        <v>0.20599999999999999</v>
      </c>
      <c r="F23" s="470">
        <v>0.16200000000000001</v>
      </c>
      <c r="G23" s="466"/>
    </row>
    <row r="24" spans="1:7" ht="30.75" thickBot="1" x14ac:dyDescent="0.3">
      <c r="A24" s="471" t="s">
        <v>831</v>
      </c>
      <c r="B24" s="473">
        <f>B12/$B$16</f>
        <v>0.26020221495297857</v>
      </c>
      <c r="C24" s="473">
        <v>0.22700000000000001</v>
      </c>
      <c r="D24" s="473">
        <v>0.217</v>
      </c>
      <c r="E24" s="473">
        <v>1.97</v>
      </c>
      <c r="F24" s="473">
        <v>0.153</v>
      </c>
      <c r="G24" s="466"/>
    </row>
    <row r="25" spans="1:7" x14ac:dyDescent="0.25">
      <c r="A25" s="468"/>
      <c r="B25" s="470"/>
      <c r="C25" s="470"/>
      <c r="D25" s="470"/>
      <c r="E25" s="470"/>
      <c r="F25" s="470"/>
      <c r="G25" s="466"/>
    </row>
    <row r="26" spans="1:7" x14ac:dyDescent="0.25">
      <c r="A26" s="465" t="s">
        <v>86</v>
      </c>
      <c r="B26" s="467"/>
      <c r="C26" s="467"/>
      <c r="D26" s="467"/>
      <c r="E26" s="467"/>
      <c r="F26" s="467"/>
      <c r="G26" s="466"/>
    </row>
    <row r="27" spans="1:7" x14ac:dyDescent="0.25">
      <c r="A27" s="468" t="s">
        <v>832</v>
      </c>
      <c r="B27" s="467">
        <v>14721474</v>
      </c>
      <c r="C27" s="467">
        <v>15545289</v>
      </c>
      <c r="D27" s="467">
        <v>15615496</v>
      </c>
      <c r="E27" s="467">
        <v>14889000</v>
      </c>
      <c r="F27" s="467">
        <v>13461288</v>
      </c>
      <c r="G27" s="466"/>
    </row>
    <row r="28" spans="1:7" x14ac:dyDescent="0.25">
      <c r="A28" s="466" t="s">
        <v>86</v>
      </c>
      <c r="B28" s="470">
        <v>0.13400000000000001</v>
      </c>
      <c r="C28" s="470">
        <v>0.127</v>
      </c>
      <c r="D28" s="470">
        <v>0.12</v>
      </c>
      <c r="E28" s="470">
        <v>0.12</v>
      </c>
      <c r="F28" s="470">
        <v>0.1</v>
      </c>
      <c r="G28" s="466"/>
    </row>
    <row r="29" spans="1:7" ht="30.75" thickBot="1" x14ac:dyDescent="0.3">
      <c r="A29" s="471" t="s">
        <v>833</v>
      </c>
      <c r="B29" s="473">
        <v>0.13300000000000001</v>
      </c>
      <c r="C29" s="473">
        <v>0.125</v>
      </c>
      <c r="D29" s="473">
        <v>0.11600000000000001</v>
      </c>
      <c r="E29" s="473">
        <v>0.115</v>
      </c>
      <c r="F29" s="473">
        <v>9.4E-2</v>
      </c>
      <c r="G29" s="466"/>
    </row>
    <row r="30" spans="1:7" x14ac:dyDescent="0.25">
      <c r="A30" s="466"/>
      <c r="B30" s="466"/>
      <c r="C30" s="466"/>
      <c r="D30" s="466"/>
      <c r="E30" s="466"/>
      <c r="F30" s="466"/>
      <c r="G30" s="466"/>
    </row>
    <row r="31" spans="1:7" x14ac:dyDescent="0.25">
      <c r="A31" s="466"/>
      <c r="B31" s="466"/>
      <c r="C31" s="466"/>
      <c r="D31" s="466"/>
      <c r="E31" s="466"/>
      <c r="F31" s="466"/>
      <c r="G31" s="466"/>
    </row>
  </sheetData>
  <sheetProtection sheet="1" objects="1" scenarios="1"/>
  <pageMargins left="0.70866141732283472" right="0.70866141732283472" top="0.74803149606299213" bottom="0.74803149606299213"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F8C41-C431-4C79-8577-36E3EA6159A5}">
  <dimension ref="A2:F52"/>
  <sheetViews>
    <sheetView showGridLines="0" topLeftCell="A34" workbookViewId="0">
      <selection activeCell="B15" sqref="B15"/>
    </sheetView>
  </sheetViews>
  <sheetFormatPr defaultRowHeight="15" x14ac:dyDescent="0.25"/>
  <cols>
    <col min="2" max="2" width="56.140625" customWidth="1"/>
    <col min="3" max="6" width="18.28515625" customWidth="1"/>
  </cols>
  <sheetData>
    <row r="2" spans="1:6" ht="18.75" x14ac:dyDescent="0.3">
      <c r="A2" s="28" t="s">
        <v>837</v>
      </c>
      <c r="B2" s="28"/>
      <c r="C2" s="28"/>
      <c r="D2" s="404"/>
      <c r="E2" s="404"/>
      <c r="F2" s="404"/>
    </row>
    <row r="3" spans="1:6" x14ac:dyDescent="0.25">
      <c r="B3" s="487"/>
      <c r="C3" s="487"/>
      <c r="D3" s="404"/>
      <c r="E3" s="404"/>
      <c r="F3" s="404"/>
    </row>
    <row r="4" spans="1:6" x14ac:dyDescent="0.25">
      <c r="A4" s="488"/>
      <c r="B4" s="489"/>
      <c r="C4" s="490">
        <v>1</v>
      </c>
      <c r="D4" s="491">
        <v>2</v>
      </c>
      <c r="E4" s="491">
        <v>3</v>
      </c>
      <c r="F4" s="491">
        <v>4</v>
      </c>
    </row>
    <row r="5" spans="1:6" x14ac:dyDescent="0.25">
      <c r="A5" s="488"/>
      <c r="B5" s="492"/>
      <c r="C5" s="493"/>
      <c r="D5" s="494"/>
      <c r="E5" s="494"/>
      <c r="F5" s="494"/>
    </row>
    <row r="6" spans="1:6" x14ac:dyDescent="0.25">
      <c r="A6" s="495">
        <v>1</v>
      </c>
      <c r="B6" s="496" t="s">
        <v>838</v>
      </c>
      <c r="C6" s="497" t="s">
        <v>839</v>
      </c>
      <c r="D6" s="498" t="s">
        <v>839</v>
      </c>
      <c r="E6" s="498" t="s">
        <v>839</v>
      </c>
      <c r="F6" s="498" t="s">
        <v>839</v>
      </c>
    </row>
    <row r="7" spans="1:6" ht="28.5" x14ac:dyDescent="0.25">
      <c r="A7" s="495">
        <v>2</v>
      </c>
      <c r="B7" s="496" t="s">
        <v>840</v>
      </c>
      <c r="C7" s="497" t="s">
        <v>919</v>
      </c>
      <c r="D7" s="498" t="s">
        <v>926</v>
      </c>
      <c r="E7" s="538" t="s">
        <v>948</v>
      </c>
      <c r="F7" s="498" t="s">
        <v>924</v>
      </c>
    </row>
    <row r="8" spans="1:6" x14ac:dyDescent="0.25">
      <c r="A8" s="495" t="s">
        <v>299</v>
      </c>
      <c r="B8" s="496" t="s">
        <v>841</v>
      </c>
      <c r="C8" s="499" t="s">
        <v>842</v>
      </c>
      <c r="D8" s="500" t="s">
        <v>842</v>
      </c>
      <c r="E8" s="500" t="s">
        <v>842</v>
      </c>
      <c r="F8" s="500" t="s">
        <v>842</v>
      </c>
    </row>
    <row r="9" spans="1:6" x14ac:dyDescent="0.25">
      <c r="A9" s="495">
        <v>3</v>
      </c>
      <c r="B9" s="496" t="s">
        <v>843</v>
      </c>
      <c r="C9" s="499" t="s">
        <v>844</v>
      </c>
      <c r="D9" s="498" t="s">
        <v>844</v>
      </c>
      <c r="E9" s="498" t="s">
        <v>844</v>
      </c>
      <c r="F9" s="498" t="s">
        <v>844</v>
      </c>
    </row>
    <row r="10" spans="1:6" ht="28.5" x14ac:dyDescent="0.25">
      <c r="A10" s="495" t="s">
        <v>845</v>
      </c>
      <c r="B10" s="496" t="s">
        <v>846</v>
      </c>
      <c r="C10" s="499" t="s">
        <v>847</v>
      </c>
      <c r="D10" s="498" t="s">
        <v>847</v>
      </c>
      <c r="E10" s="498" t="s">
        <v>847</v>
      </c>
      <c r="F10" s="498" t="s">
        <v>847</v>
      </c>
    </row>
    <row r="11" spans="1:6" x14ac:dyDescent="0.25">
      <c r="A11" s="495"/>
      <c r="B11" s="501" t="s">
        <v>848</v>
      </c>
      <c r="C11" s="502"/>
      <c r="D11" s="503"/>
      <c r="E11" s="503"/>
      <c r="F11" s="503"/>
    </row>
    <row r="12" spans="1:6" ht="28.5" x14ac:dyDescent="0.25">
      <c r="A12" s="495">
        <v>4</v>
      </c>
      <c r="B12" s="496" t="s">
        <v>849</v>
      </c>
      <c r="C12" s="497" t="s">
        <v>850</v>
      </c>
      <c r="D12" s="498" t="s">
        <v>851</v>
      </c>
      <c r="E12" s="498" t="s">
        <v>851</v>
      </c>
      <c r="F12" s="498" t="s">
        <v>54</v>
      </c>
    </row>
    <row r="13" spans="1:6" x14ac:dyDescent="0.25">
      <c r="A13" s="495">
        <v>5</v>
      </c>
      <c r="B13" s="496" t="s">
        <v>852</v>
      </c>
      <c r="C13" s="499" t="s">
        <v>850</v>
      </c>
      <c r="D13" s="498" t="s">
        <v>851</v>
      </c>
      <c r="E13" s="498" t="s">
        <v>851</v>
      </c>
      <c r="F13" s="498" t="s">
        <v>54</v>
      </c>
    </row>
    <row r="14" spans="1:6" ht="28.5" x14ac:dyDescent="0.25">
      <c r="A14" s="495">
        <v>6</v>
      </c>
      <c r="B14" s="496" t="s">
        <v>853</v>
      </c>
      <c r="C14" s="499" t="s">
        <v>920</v>
      </c>
      <c r="D14" s="499" t="s">
        <v>920</v>
      </c>
      <c r="E14" s="499" t="s">
        <v>920</v>
      </c>
      <c r="F14" s="499" t="s">
        <v>920</v>
      </c>
    </row>
    <row r="15" spans="1:6" ht="90" x14ac:dyDescent="0.25">
      <c r="A15" s="495">
        <v>7</v>
      </c>
      <c r="B15" s="496" t="s">
        <v>854</v>
      </c>
      <c r="C15" s="497" t="s">
        <v>855</v>
      </c>
      <c r="D15" s="498" t="s">
        <v>856</v>
      </c>
      <c r="E15" s="498" t="s">
        <v>856</v>
      </c>
      <c r="F15" s="513" t="s">
        <v>929</v>
      </c>
    </row>
    <row r="16" spans="1:6" ht="28.5" x14ac:dyDescent="0.25">
      <c r="A16" s="495">
        <v>8</v>
      </c>
      <c r="B16" s="496" t="s">
        <v>857</v>
      </c>
      <c r="C16" s="504" t="s">
        <v>921</v>
      </c>
      <c r="D16" s="505" t="s">
        <v>925</v>
      </c>
      <c r="E16" s="539" t="s">
        <v>932</v>
      </c>
      <c r="F16" s="514" t="s">
        <v>932</v>
      </c>
    </row>
    <row r="17" spans="1:6" x14ac:dyDescent="0.25">
      <c r="A17" s="495">
        <v>9</v>
      </c>
      <c r="B17" s="496" t="s">
        <v>858</v>
      </c>
      <c r="C17" s="504" t="s">
        <v>921</v>
      </c>
      <c r="D17" s="505" t="s">
        <v>925</v>
      </c>
      <c r="E17" s="539" t="s">
        <v>932</v>
      </c>
      <c r="F17" s="514" t="s">
        <v>932</v>
      </c>
    </row>
    <row r="18" spans="1:6" x14ac:dyDescent="0.25">
      <c r="A18" s="495" t="s">
        <v>479</v>
      </c>
      <c r="B18" s="496" t="s">
        <v>859</v>
      </c>
      <c r="C18" s="499">
        <v>100</v>
      </c>
      <c r="D18" s="498">
        <v>100</v>
      </c>
      <c r="E18" s="498">
        <v>100</v>
      </c>
      <c r="F18" s="498">
        <v>100</v>
      </c>
    </row>
    <row r="19" spans="1:6" x14ac:dyDescent="0.25">
      <c r="A19" s="495" t="s">
        <v>481</v>
      </c>
      <c r="B19" s="496" t="s">
        <v>860</v>
      </c>
      <c r="C19" s="499">
        <v>100</v>
      </c>
      <c r="D19" s="498">
        <v>100</v>
      </c>
      <c r="E19" s="498">
        <v>100</v>
      </c>
      <c r="F19" s="498">
        <v>100</v>
      </c>
    </row>
    <row r="20" spans="1:6" ht="26.25" x14ac:dyDescent="0.25">
      <c r="A20" s="495">
        <v>10</v>
      </c>
      <c r="B20" s="496" t="s">
        <v>861</v>
      </c>
      <c r="C20" s="497" t="s">
        <v>862</v>
      </c>
      <c r="D20" s="498" t="s">
        <v>863</v>
      </c>
      <c r="E20" s="498" t="s">
        <v>863</v>
      </c>
      <c r="F20" s="498" t="s">
        <v>863</v>
      </c>
    </row>
    <row r="21" spans="1:6" x14ac:dyDescent="0.25">
      <c r="A21" s="495">
        <v>11</v>
      </c>
      <c r="B21" s="496" t="s">
        <v>864</v>
      </c>
      <c r="C21" s="512">
        <v>44180</v>
      </c>
      <c r="D21" s="511">
        <v>43265</v>
      </c>
      <c r="E21" s="511">
        <v>44638</v>
      </c>
      <c r="F21" s="515">
        <v>44365</v>
      </c>
    </row>
    <row r="22" spans="1:6" x14ac:dyDescent="0.25">
      <c r="A22" s="495">
        <v>12</v>
      </c>
      <c r="B22" s="496" t="s">
        <v>865</v>
      </c>
      <c r="C22" s="499" t="s">
        <v>866</v>
      </c>
      <c r="D22" s="498" t="s">
        <v>867</v>
      </c>
      <c r="E22" s="498" t="s">
        <v>867</v>
      </c>
      <c r="F22" s="498" t="s">
        <v>867</v>
      </c>
    </row>
    <row r="23" spans="1:6" x14ac:dyDescent="0.25">
      <c r="A23" s="495">
        <v>13</v>
      </c>
      <c r="B23" s="496" t="s">
        <v>868</v>
      </c>
      <c r="C23" s="506" t="s">
        <v>866</v>
      </c>
      <c r="D23" s="507">
        <v>46918</v>
      </c>
      <c r="E23" s="507">
        <v>48291</v>
      </c>
      <c r="F23" s="515">
        <v>46191</v>
      </c>
    </row>
    <row r="24" spans="1:6" ht="28.5" x14ac:dyDescent="0.25">
      <c r="A24" s="495">
        <v>14</v>
      </c>
      <c r="B24" s="496" t="s">
        <v>869</v>
      </c>
      <c r="C24" s="499" t="s">
        <v>847</v>
      </c>
      <c r="D24" s="508" t="s">
        <v>847</v>
      </c>
      <c r="E24" s="508" t="s">
        <v>847</v>
      </c>
      <c r="F24" s="508" t="s">
        <v>847</v>
      </c>
    </row>
    <row r="25" spans="1:6" ht="28.5" x14ac:dyDescent="0.25">
      <c r="A25" s="495">
        <v>15</v>
      </c>
      <c r="B25" s="496" t="s">
        <v>870</v>
      </c>
      <c r="C25" s="506" t="s">
        <v>922</v>
      </c>
      <c r="D25" s="507">
        <v>45091</v>
      </c>
      <c r="E25" s="507">
        <v>46464</v>
      </c>
      <c r="F25" s="515">
        <v>45826</v>
      </c>
    </row>
    <row r="26" spans="1:6" ht="25.5" x14ac:dyDescent="0.25">
      <c r="A26" s="495">
        <v>16</v>
      </c>
      <c r="B26" s="496" t="s">
        <v>871</v>
      </c>
      <c r="C26" s="499" t="s">
        <v>872</v>
      </c>
      <c r="D26" s="508"/>
      <c r="E26" s="508"/>
      <c r="F26" s="498"/>
    </row>
    <row r="27" spans="1:6" x14ac:dyDescent="0.25">
      <c r="A27" s="509"/>
      <c r="B27" s="501" t="s">
        <v>873</v>
      </c>
      <c r="C27" s="502"/>
      <c r="D27" s="503"/>
      <c r="E27" s="503"/>
      <c r="F27" s="503"/>
    </row>
    <row r="28" spans="1:6" x14ac:dyDescent="0.25">
      <c r="A28" s="495">
        <v>17</v>
      </c>
      <c r="B28" s="496" t="s">
        <v>874</v>
      </c>
      <c r="C28" s="499" t="s">
        <v>875</v>
      </c>
      <c r="D28" s="508" t="s">
        <v>927</v>
      </c>
      <c r="E28" s="508" t="s">
        <v>927</v>
      </c>
      <c r="F28" s="508" t="s">
        <v>875</v>
      </c>
    </row>
    <row r="29" spans="1:6" ht="26.25" x14ac:dyDescent="0.25">
      <c r="A29" s="557">
        <v>18</v>
      </c>
      <c r="B29" s="558" t="s">
        <v>876</v>
      </c>
      <c r="C29" s="497" t="s">
        <v>877</v>
      </c>
      <c r="D29" s="510" t="s">
        <v>928</v>
      </c>
      <c r="E29" s="510" t="s">
        <v>949</v>
      </c>
      <c r="F29" s="516" t="s">
        <v>933</v>
      </c>
    </row>
    <row r="30" spans="1:6" ht="26.25" x14ac:dyDescent="0.25">
      <c r="A30" s="557"/>
      <c r="B30" s="558"/>
      <c r="C30" s="497" t="s">
        <v>923</v>
      </c>
      <c r="D30" s="510" t="s">
        <v>928</v>
      </c>
      <c r="E30" s="510" t="s">
        <v>949</v>
      </c>
      <c r="F30" s="513"/>
    </row>
    <row r="31" spans="1:6" x14ac:dyDescent="0.25">
      <c r="A31" s="495">
        <v>19</v>
      </c>
      <c r="B31" s="496" t="s">
        <v>878</v>
      </c>
      <c r="C31" s="499" t="s">
        <v>879</v>
      </c>
      <c r="D31" s="508" t="s">
        <v>879</v>
      </c>
      <c r="E31" s="508" t="s">
        <v>879</v>
      </c>
      <c r="F31" s="508" t="s">
        <v>879</v>
      </c>
    </row>
    <row r="32" spans="1:6" ht="28.5" x14ac:dyDescent="0.25">
      <c r="A32" s="495" t="s">
        <v>177</v>
      </c>
      <c r="B32" s="496" t="s">
        <v>880</v>
      </c>
      <c r="C32" s="499" t="s">
        <v>881</v>
      </c>
      <c r="D32" s="508" t="s">
        <v>881</v>
      </c>
      <c r="E32" s="508" t="s">
        <v>881</v>
      </c>
      <c r="F32" s="508" t="s">
        <v>881</v>
      </c>
    </row>
    <row r="33" spans="1:6" ht="28.5" x14ac:dyDescent="0.25">
      <c r="A33" s="495" t="s">
        <v>179</v>
      </c>
      <c r="B33" s="496" t="s">
        <v>882</v>
      </c>
      <c r="C33" s="499" t="s">
        <v>881</v>
      </c>
      <c r="D33" s="508" t="s">
        <v>881</v>
      </c>
      <c r="E33" s="508" t="s">
        <v>881</v>
      </c>
      <c r="F33" s="508" t="s">
        <v>881</v>
      </c>
    </row>
    <row r="34" spans="1:6" x14ac:dyDescent="0.25">
      <c r="A34" s="495">
        <v>21</v>
      </c>
      <c r="B34" s="496" t="s">
        <v>883</v>
      </c>
      <c r="C34" s="499" t="s">
        <v>847</v>
      </c>
      <c r="D34" s="508" t="s">
        <v>847</v>
      </c>
      <c r="E34" s="508" t="s">
        <v>847</v>
      </c>
      <c r="F34" s="508" t="s">
        <v>847</v>
      </c>
    </row>
    <row r="35" spans="1:6" x14ac:dyDescent="0.25">
      <c r="A35" s="495">
        <v>22</v>
      </c>
      <c r="B35" s="496" t="s">
        <v>884</v>
      </c>
      <c r="C35" s="499" t="s">
        <v>885</v>
      </c>
      <c r="D35" s="508"/>
      <c r="E35" s="508"/>
      <c r="F35" s="508"/>
    </row>
    <row r="36" spans="1:6" x14ac:dyDescent="0.25">
      <c r="A36" s="495">
        <v>23</v>
      </c>
      <c r="B36" s="496" t="s">
        <v>886</v>
      </c>
      <c r="C36" s="499" t="s">
        <v>887</v>
      </c>
      <c r="D36" s="508" t="s">
        <v>887</v>
      </c>
      <c r="E36" s="508" t="s">
        <v>887</v>
      </c>
      <c r="F36" s="508" t="s">
        <v>887</v>
      </c>
    </row>
    <row r="37" spans="1:6" x14ac:dyDescent="0.25">
      <c r="A37" s="495">
        <v>24</v>
      </c>
      <c r="B37" s="496" t="s">
        <v>888</v>
      </c>
      <c r="C37" s="499"/>
      <c r="D37" s="508"/>
      <c r="E37" s="508"/>
      <c r="F37" s="498"/>
    </row>
    <row r="38" spans="1:6" x14ac:dyDescent="0.25">
      <c r="A38" s="495">
        <v>25</v>
      </c>
      <c r="B38" s="496" t="s">
        <v>889</v>
      </c>
      <c r="C38" s="499"/>
      <c r="D38" s="508"/>
      <c r="E38" s="508"/>
      <c r="F38" s="498"/>
    </row>
    <row r="39" spans="1:6" x14ac:dyDescent="0.25">
      <c r="A39" s="495">
        <v>26</v>
      </c>
      <c r="B39" s="496" t="s">
        <v>890</v>
      </c>
      <c r="C39" s="499"/>
      <c r="D39" s="508"/>
      <c r="E39" s="508"/>
      <c r="F39" s="498"/>
    </row>
    <row r="40" spans="1:6" x14ac:dyDescent="0.25">
      <c r="A40" s="495">
        <v>27</v>
      </c>
      <c r="B40" s="496" t="s">
        <v>891</v>
      </c>
      <c r="C40" s="499"/>
      <c r="D40" s="508"/>
      <c r="E40" s="508"/>
      <c r="F40" s="498"/>
    </row>
    <row r="41" spans="1:6" ht="28.5" x14ac:dyDescent="0.25">
      <c r="A41" s="495">
        <v>28</v>
      </c>
      <c r="B41" s="496" t="s">
        <v>892</v>
      </c>
      <c r="C41" s="499"/>
      <c r="D41" s="508"/>
      <c r="E41" s="508"/>
      <c r="F41" s="498"/>
    </row>
    <row r="42" spans="1:6" ht="28.5" x14ac:dyDescent="0.25">
      <c r="A42" s="495">
        <v>29</v>
      </c>
      <c r="B42" s="496" t="s">
        <v>893</v>
      </c>
      <c r="C42" s="499"/>
      <c r="D42" s="508"/>
      <c r="E42" s="508"/>
      <c r="F42" s="498"/>
    </row>
    <row r="43" spans="1:6" x14ac:dyDescent="0.25">
      <c r="A43" s="495">
        <v>30</v>
      </c>
      <c r="B43" s="496" t="s">
        <v>894</v>
      </c>
      <c r="C43" s="499" t="s">
        <v>895</v>
      </c>
      <c r="D43" s="508" t="s">
        <v>895</v>
      </c>
      <c r="E43" s="508" t="s">
        <v>895</v>
      </c>
      <c r="F43" s="508" t="s">
        <v>895</v>
      </c>
    </row>
    <row r="44" spans="1:6" ht="77.25" x14ac:dyDescent="0.25">
      <c r="A44" s="495">
        <v>31</v>
      </c>
      <c r="B44" s="496" t="s">
        <v>896</v>
      </c>
      <c r="C44" s="499" t="s">
        <v>897</v>
      </c>
      <c r="D44" s="508" t="s">
        <v>898</v>
      </c>
      <c r="E44" s="508" t="s">
        <v>898</v>
      </c>
      <c r="F44" s="498" t="s">
        <v>898</v>
      </c>
    </row>
    <row r="45" spans="1:6" x14ac:dyDescent="0.25">
      <c r="A45" s="495">
        <v>32</v>
      </c>
      <c r="B45" s="496" t="s">
        <v>899</v>
      </c>
      <c r="C45" s="499" t="s">
        <v>900</v>
      </c>
      <c r="D45" s="508" t="s">
        <v>900</v>
      </c>
      <c r="E45" s="508" t="s">
        <v>900</v>
      </c>
      <c r="F45" s="498" t="s">
        <v>900</v>
      </c>
    </row>
    <row r="46" spans="1:6" x14ac:dyDescent="0.25">
      <c r="A46" s="495">
        <v>33</v>
      </c>
      <c r="B46" s="496" t="s">
        <v>901</v>
      </c>
      <c r="C46" s="499" t="s">
        <v>902</v>
      </c>
      <c r="D46" s="508" t="s">
        <v>903</v>
      </c>
      <c r="E46" s="508" t="s">
        <v>903</v>
      </c>
      <c r="F46" s="498" t="s">
        <v>903</v>
      </c>
    </row>
    <row r="47" spans="1:6" ht="89.25" x14ac:dyDescent="0.25">
      <c r="A47" s="495">
        <v>34</v>
      </c>
      <c r="B47" s="496" t="s">
        <v>904</v>
      </c>
      <c r="C47" s="499" t="s">
        <v>905</v>
      </c>
      <c r="D47" s="508"/>
      <c r="E47" s="508"/>
      <c r="F47" s="498"/>
    </row>
    <row r="48" spans="1:6" x14ac:dyDescent="0.25">
      <c r="A48" s="495" t="s">
        <v>906</v>
      </c>
      <c r="B48" s="496" t="s">
        <v>907</v>
      </c>
      <c r="C48" s="499" t="s">
        <v>908</v>
      </c>
      <c r="D48" s="508" t="s">
        <v>908</v>
      </c>
      <c r="E48" s="508" t="s">
        <v>908</v>
      </c>
      <c r="F48" s="508" t="s">
        <v>930</v>
      </c>
    </row>
    <row r="49" spans="1:6" ht="76.5" x14ac:dyDescent="0.25">
      <c r="A49" s="495" t="s">
        <v>909</v>
      </c>
      <c r="B49" s="496" t="s">
        <v>910</v>
      </c>
      <c r="C49" s="499" t="s">
        <v>911</v>
      </c>
      <c r="D49" s="500" t="s">
        <v>912</v>
      </c>
      <c r="E49" s="500" t="s">
        <v>912</v>
      </c>
      <c r="F49" s="500" t="s">
        <v>931</v>
      </c>
    </row>
    <row r="50" spans="1:6" ht="28.5" x14ac:dyDescent="0.25">
      <c r="A50" s="495">
        <v>35</v>
      </c>
      <c r="B50" s="496" t="s">
        <v>913</v>
      </c>
      <c r="C50" s="499" t="s">
        <v>914</v>
      </c>
      <c r="D50" s="508" t="s">
        <v>915</v>
      </c>
      <c r="E50" s="508" t="s">
        <v>915</v>
      </c>
      <c r="F50" s="508"/>
    </row>
    <row r="51" spans="1:6" x14ac:dyDescent="0.25">
      <c r="A51" s="495">
        <v>36</v>
      </c>
      <c r="B51" s="496" t="s">
        <v>916</v>
      </c>
      <c r="C51" s="499" t="s">
        <v>917</v>
      </c>
      <c r="D51" s="498" t="s">
        <v>917</v>
      </c>
      <c r="E51" s="498" t="s">
        <v>917</v>
      </c>
      <c r="F51" s="498" t="s">
        <v>917</v>
      </c>
    </row>
    <row r="52" spans="1:6" x14ac:dyDescent="0.25">
      <c r="A52" s="495">
        <v>37</v>
      </c>
      <c r="B52" s="496" t="s">
        <v>918</v>
      </c>
      <c r="C52" s="499"/>
      <c r="D52" s="508"/>
      <c r="E52" s="508"/>
      <c r="F52" s="498"/>
    </row>
  </sheetData>
  <sheetProtection sheet="1" objects="1" scenarios="1"/>
  <mergeCells count="2">
    <mergeCell ref="A29:A30"/>
    <mergeCell ref="B29:B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BE58-246A-445B-B036-698D7B699303}">
  <sheetPr>
    <pageSetUpPr fitToPage="1"/>
  </sheetPr>
  <dimension ref="A1:F134"/>
  <sheetViews>
    <sheetView showGridLines="0" zoomScaleNormal="100" workbookViewId="0">
      <selection activeCell="B15" sqref="B15"/>
    </sheetView>
  </sheetViews>
  <sheetFormatPr defaultRowHeight="15" x14ac:dyDescent="0.25"/>
  <cols>
    <col min="1" max="1" width="8.42578125" customWidth="1"/>
    <col min="2" max="2" width="60.140625" customWidth="1"/>
    <col min="3" max="4" width="11.42578125" style="4" customWidth="1"/>
    <col min="5" max="5" width="11" customWidth="1"/>
  </cols>
  <sheetData>
    <row r="1" spans="1:6" ht="18.75" x14ac:dyDescent="0.3">
      <c r="A1" s="28"/>
    </row>
    <row r="2" spans="1:6" x14ac:dyDescent="0.25">
      <c r="A2" s="3" t="s">
        <v>112</v>
      </c>
    </row>
    <row r="3" spans="1:6" x14ac:dyDescent="0.25">
      <c r="A3" s="3"/>
    </row>
    <row r="5" spans="1:6" x14ac:dyDescent="0.25">
      <c r="A5" s="30"/>
      <c r="B5" s="31"/>
      <c r="C5" s="519" t="s">
        <v>2</v>
      </c>
      <c r="D5" s="32" t="s">
        <v>3</v>
      </c>
      <c r="E5" s="32" t="s">
        <v>4</v>
      </c>
    </row>
    <row r="6" spans="1:6" x14ac:dyDescent="0.25">
      <c r="A6" s="33" t="s">
        <v>934</v>
      </c>
      <c r="B6" s="34"/>
      <c r="C6" s="519" t="s">
        <v>936</v>
      </c>
      <c r="D6" s="32" t="s">
        <v>744</v>
      </c>
      <c r="E6" s="32" t="s">
        <v>745</v>
      </c>
    </row>
    <row r="7" spans="1:6" x14ac:dyDescent="0.25">
      <c r="A7" s="35"/>
      <c r="B7" s="559" t="s">
        <v>935</v>
      </c>
      <c r="C7" s="560"/>
      <c r="D7" s="560"/>
      <c r="E7" s="560"/>
      <c r="F7" s="561"/>
    </row>
    <row r="8" spans="1:6" x14ac:dyDescent="0.25">
      <c r="A8" s="36">
        <v>1</v>
      </c>
      <c r="B8" s="37" t="s">
        <v>56</v>
      </c>
      <c r="C8" s="540">
        <v>1716866</v>
      </c>
      <c r="D8" s="38">
        <v>1716569</v>
      </c>
      <c r="E8" s="326">
        <v>1628333</v>
      </c>
    </row>
    <row r="9" spans="1:6" x14ac:dyDescent="0.25">
      <c r="A9" s="36">
        <v>2</v>
      </c>
      <c r="B9" s="37" t="s">
        <v>57</v>
      </c>
      <c r="C9" s="540">
        <v>1979584</v>
      </c>
      <c r="D9" s="38">
        <v>1979288</v>
      </c>
      <c r="E9" s="326">
        <v>1870857</v>
      </c>
    </row>
    <row r="10" spans="1:6" x14ac:dyDescent="0.25">
      <c r="A10" s="36">
        <v>3</v>
      </c>
      <c r="B10" s="37" t="s">
        <v>58</v>
      </c>
      <c r="C10" s="540">
        <v>2183834</v>
      </c>
      <c r="D10" s="38">
        <v>2083908</v>
      </c>
      <c r="E10" s="326">
        <v>1975217</v>
      </c>
    </row>
    <row r="11" spans="1:6" x14ac:dyDescent="0.25">
      <c r="A11" s="39"/>
      <c r="B11" s="564" t="s">
        <v>1</v>
      </c>
      <c r="C11" s="565"/>
      <c r="D11" s="565"/>
      <c r="E11" s="565"/>
    </row>
    <row r="12" spans="1:6" x14ac:dyDescent="0.25">
      <c r="A12" s="36">
        <v>4</v>
      </c>
      <c r="B12" s="37" t="s">
        <v>55</v>
      </c>
      <c r="C12" s="38">
        <v>8318203</v>
      </c>
      <c r="D12" s="38">
        <v>9029494</v>
      </c>
      <c r="E12" s="326">
        <v>8896419</v>
      </c>
    </row>
    <row r="13" spans="1:6" x14ac:dyDescent="0.25">
      <c r="A13" s="39"/>
      <c r="B13" s="566" t="s">
        <v>59</v>
      </c>
      <c r="C13" s="567"/>
      <c r="D13" s="567"/>
      <c r="E13" s="567"/>
    </row>
    <row r="14" spans="1:6" x14ac:dyDescent="0.25">
      <c r="A14" s="36">
        <v>5</v>
      </c>
      <c r="B14" s="37" t="s">
        <v>60</v>
      </c>
      <c r="C14" s="48">
        <v>20.639866443999999</v>
      </c>
      <c r="D14" s="48">
        <f t="shared" ref="D14:D16" si="0">+D8/$D$12*100</f>
        <v>19.01068874955784</v>
      </c>
      <c r="E14" s="327">
        <v>18.3</v>
      </c>
    </row>
    <row r="15" spans="1:6" x14ac:dyDescent="0.25">
      <c r="A15" s="36">
        <v>6</v>
      </c>
      <c r="B15" s="37" t="s">
        <v>61</v>
      </c>
      <c r="C15" s="48">
        <v>23.798214430000002</v>
      </c>
      <c r="D15" s="48">
        <f t="shared" si="0"/>
        <v>21.920253781662627</v>
      </c>
      <c r="E15" s="327">
        <v>21</v>
      </c>
    </row>
    <row r="16" spans="1:6" x14ac:dyDescent="0.25">
      <c r="A16" s="36">
        <v>7</v>
      </c>
      <c r="B16" s="37" t="s">
        <v>62</v>
      </c>
      <c r="C16" s="48">
        <v>26.253675631</v>
      </c>
      <c r="D16" s="48">
        <f t="shared" si="0"/>
        <v>23.078901209746636</v>
      </c>
      <c r="E16" s="327">
        <v>22.2</v>
      </c>
    </row>
    <row r="17" spans="1:5" x14ac:dyDescent="0.25">
      <c r="A17" s="39"/>
      <c r="B17" s="562" t="s">
        <v>63</v>
      </c>
      <c r="C17" s="563"/>
      <c r="D17" s="563"/>
      <c r="E17" s="563"/>
    </row>
    <row r="18" spans="1:5" ht="30" x14ac:dyDescent="0.25">
      <c r="A18" s="36" t="s">
        <v>64</v>
      </c>
      <c r="B18" s="41" t="s">
        <v>65</v>
      </c>
      <c r="C18" s="48">
        <v>2.9399999999999995</v>
      </c>
      <c r="D18" s="48">
        <v>0</v>
      </c>
      <c r="E18" s="48">
        <v>0</v>
      </c>
    </row>
    <row r="19" spans="1:5" x14ac:dyDescent="0.25">
      <c r="A19" s="36" t="s">
        <v>66</v>
      </c>
      <c r="B19" s="41" t="s">
        <v>67</v>
      </c>
      <c r="C19" s="48">
        <v>1.6539999999999999</v>
      </c>
      <c r="D19" s="48">
        <v>0</v>
      </c>
      <c r="E19" s="48">
        <v>0</v>
      </c>
    </row>
    <row r="20" spans="1:5" x14ac:dyDescent="0.25">
      <c r="A20" s="36" t="s">
        <v>68</v>
      </c>
      <c r="B20" s="41" t="s">
        <v>69</v>
      </c>
      <c r="C20" s="48">
        <v>2.2050000000000001</v>
      </c>
      <c r="D20" s="48">
        <v>0</v>
      </c>
      <c r="E20" s="48">
        <v>0</v>
      </c>
    </row>
    <row r="21" spans="1:5" x14ac:dyDescent="0.25">
      <c r="A21" s="36" t="s">
        <v>70</v>
      </c>
      <c r="B21" s="41" t="s">
        <v>71</v>
      </c>
      <c r="C21" s="48">
        <v>10.94</v>
      </c>
      <c r="D21" s="48">
        <v>8</v>
      </c>
      <c r="E21" s="48">
        <v>8</v>
      </c>
    </row>
    <row r="22" spans="1:5" x14ac:dyDescent="0.25">
      <c r="A22" s="39"/>
      <c r="B22" s="562" t="s">
        <v>72</v>
      </c>
      <c r="C22" s="563"/>
      <c r="D22" s="563"/>
      <c r="E22" s="563"/>
    </row>
    <row r="23" spans="1:5" x14ac:dyDescent="0.25">
      <c r="A23" s="36">
        <v>8</v>
      </c>
      <c r="B23" s="37" t="s">
        <v>73</v>
      </c>
      <c r="C23" s="49">
        <v>2.5000000025879778</v>
      </c>
      <c r="D23" s="49">
        <v>2.5</v>
      </c>
      <c r="E23" s="49">
        <v>2.5</v>
      </c>
    </row>
    <row r="24" spans="1:5" ht="30" x14ac:dyDescent="0.25">
      <c r="A24" s="36" t="s">
        <v>74</v>
      </c>
      <c r="B24" s="37" t="s">
        <v>75</v>
      </c>
      <c r="C24" s="49">
        <v>1.9999999996660169</v>
      </c>
      <c r="D24" s="49">
        <v>0</v>
      </c>
      <c r="E24" s="49">
        <v>0</v>
      </c>
    </row>
    <row r="25" spans="1:5" x14ac:dyDescent="0.25">
      <c r="A25" s="36">
        <v>9</v>
      </c>
      <c r="B25" s="37" t="s">
        <v>76</v>
      </c>
      <c r="C25" s="49">
        <v>0</v>
      </c>
      <c r="D25" s="49">
        <v>0</v>
      </c>
      <c r="E25" s="49">
        <v>0</v>
      </c>
    </row>
    <row r="26" spans="1:5" x14ac:dyDescent="0.25">
      <c r="A26" s="36" t="s">
        <v>77</v>
      </c>
      <c r="B26" s="37" t="s">
        <v>78</v>
      </c>
      <c r="C26" s="49">
        <v>0</v>
      </c>
      <c r="D26" s="49">
        <v>0</v>
      </c>
      <c r="E26" s="49">
        <v>0</v>
      </c>
    </row>
    <row r="27" spans="1:5" x14ac:dyDescent="0.25">
      <c r="A27" s="36">
        <v>10</v>
      </c>
      <c r="B27" s="37" t="s">
        <v>79</v>
      </c>
      <c r="C27" s="49">
        <v>0</v>
      </c>
      <c r="D27" s="49">
        <v>0</v>
      </c>
      <c r="E27" s="49">
        <v>0</v>
      </c>
    </row>
    <row r="28" spans="1:5" x14ac:dyDescent="0.25">
      <c r="A28" s="36" t="s">
        <v>80</v>
      </c>
      <c r="B28" s="41" t="s">
        <v>81</v>
      </c>
      <c r="C28" s="49">
        <v>0</v>
      </c>
      <c r="D28" s="49">
        <v>0</v>
      </c>
      <c r="E28" s="49">
        <v>0</v>
      </c>
    </row>
    <row r="29" spans="1:5" x14ac:dyDescent="0.25">
      <c r="A29" s="36">
        <v>11</v>
      </c>
      <c r="B29" s="37" t="s">
        <v>82</v>
      </c>
      <c r="C29" s="49">
        <v>4.5000000022539943</v>
      </c>
      <c r="D29" s="49">
        <v>2.5</v>
      </c>
      <c r="E29" s="49">
        <v>2.5</v>
      </c>
    </row>
    <row r="30" spans="1:5" x14ac:dyDescent="0.25">
      <c r="A30" s="36" t="s">
        <v>83</v>
      </c>
      <c r="B30" s="37" t="s">
        <v>84</v>
      </c>
      <c r="C30" s="49">
        <v>15.440000000000001</v>
      </c>
      <c r="D30" s="49">
        <v>10.5</v>
      </c>
      <c r="E30" s="49">
        <v>10.5</v>
      </c>
    </row>
    <row r="31" spans="1:5" ht="30" x14ac:dyDescent="0.25">
      <c r="A31" s="36">
        <v>12</v>
      </c>
      <c r="B31" s="37" t="s">
        <v>85</v>
      </c>
      <c r="C31" s="49">
        <v>0</v>
      </c>
      <c r="D31" s="49">
        <v>0</v>
      </c>
      <c r="E31" s="49">
        <v>0</v>
      </c>
    </row>
    <row r="32" spans="1:5" x14ac:dyDescent="0.25">
      <c r="A32" s="39"/>
      <c r="B32" s="564" t="s">
        <v>86</v>
      </c>
      <c r="C32" s="565"/>
      <c r="D32" s="565"/>
      <c r="E32" s="565"/>
    </row>
    <row r="33" spans="1:5" x14ac:dyDescent="0.25">
      <c r="A33" s="36">
        <v>13</v>
      </c>
      <c r="B33" s="42" t="s">
        <v>87</v>
      </c>
      <c r="C33" s="38">
        <v>14721474</v>
      </c>
      <c r="D33" s="38">
        <v>15565432</v>
      </c>
      <c r="E33" s="326">
        <v>15616503</v>
      </c>
    </row>
    <row r="34" spans="1:5" x14ac:dyDescent="0.25">
      <c r="A34" s="43">
        <v>14</v>
      </c>
      <c r="B34" s="44" t="s">
        <v>88</v>
      </c>
      <c r="C34" s="48">
        <v>13.44691375</v>
      </c>
      <c r="D34" s="48">
        <v>12.7</v>
      </c>
      <c r="E34" s="48">
        <v>12</v>
      </c>
    </row>
    <row r="35" spans="1:5" x14ac:dyDescent="0.25">
      <c r="A35" s="39"/>
      <c r="B35" s="562" t="s">
        <v>89</v>
      </c>
      <c r="C35" s="563"/>
      <c r="D35" s="563"/>
      <c r="E35" s="563"/>
    </row>
    <row r="36" spans="1:5" ht="30" x14ac:dyDescent="0.25">
      <c r="A36" s="43" t="s">
        <v>90</v>
      </c>
      <c r="B36" s="41" t="s">
        <v>91</v>
      </c>
      <c r="C36" s="50">
        <v>0</v>
      </c>
      <c r="D36" s="50">
        <v>0</v>
      </c>
      <c r="E36" s="50">
        <v>0</v>
      </c>
    </row>
    <row r="37" spans="1:5" x14ac:dyDescent="0.25">
      <c r="A37" s="43" t="s">
        <v>92</v>
      </c>
      <c r="B37" s="41" t="s">
        <v>67</v>
      </c>
      <c r="C37" s="50">
        <v>0</v>
      </c>
      <c r="D37" s="50">
        <v>0</v>
      </c>
      <c r="E37" s="50">
        <v>0</v>
      </c>
    </row>
    <row r="38" spans="1:5" x14ac:dyDescent="0.25">
      <c r="A38" s="43" t="s">
        <v>93</v>
      </c>
      <c r="B38" s="41" t="s">
        <v>94</v>
      </c>
      <c r="C38" s="50">
        <v>0</v>
      </c>
      <c r="D38" s="50">
        <v>0</v>
      </c>
      <c r="E38" s="50">
        <v>0</v>
      </c>
    </row>
    <row r="39" spans="1:5" x14ac:dyDescent="0.25">
      <c r="A39" s="39"/>
      <c r="B39" s="562" t="s">
        <v>95</v>
      </c>
      <c r="C39" s="563"/>
      <c r="D39" s="563"/>
      <c r="E39" s="563"/>
    </row>
    <row r="40" spans="1:5" x14ac:dyDescent="0.25">
      <c r="A40" s="43" t="s">
        <v>96</v>
      </c>
      <c r="B40" s="45" t="s">
        <v>97</v>
      </c>
      <c r="C40" s="50">
        <v>0</v>
      </c>
      <c r="D40" s="50">
        <v>0</v>
      </c>
      <c r="E40" s="50">
        <v>0</v>
      </c>
    </row>
    <row r="41" spans="1:5" x14ac:dyDescent="0.25">
      <c r="A41" s="43" t="s">
        <v>98</v>
      </c>
      <c r="B41" s="45" t="s">
        <v>99</v>
      </c>
      <c r="C41" s="50">
        <v>0</v>
      </c>
      <c r="D41" s="50">
        <v>0</v>
      </c>
      <c r="E41" s="50">
        <v>0</v>
      </c>
    </row>
    <row r="42" spans="1:5" x14ac:dyDescent="0.25">
      <c r="A42" s="39"/>
      <c r="B42" s="564" t="s">
        <v>100</v>
      </c>
      <c r="C42" s="565"/>
      <c r="D42" s="565"/>
      <c r="E42" s="565"/>
    </row>
    <row r="43" spans="1:5" ht="30" x14ac:dyDescent="0.25">
      <c r="A43" s="36">
        <v>15</v>
      </c>
      <c r="B43" s="42" t="s">
        <v>101</v>
      </c>
      <c r="C43" s="38">
        <v>4264577</v>
      </c>
      <c r="D43" s="38">
        <v>4422350</v>
      </c>
      <c r="E43" s="38">
        <v>3980334</v>
      </c>
    </row>
    <row r="44" spans="1:5" x14ac:dyDescent="0.25">
      <c r="A44" s="43" t="s">
        <v>102</v>
      </c>
      <c r="B44" s="44" t="s">
        <v>103</v>
      </c>
      <c r="C44" s="38">
        <v>1755376</v>
      </c>
      <c r="D44" s="38">
        <v>1874893</v>
      </c>
      <c r="E44" s="38">
        <v>1830502</v>
      </c>
    </row>
    <row r="45" spans="1:5" x14ac:dyDescent="0.25">
      <c r="A45" s="43" t="s">
        <v>104</v>
      </c>
      <c r="B45" s="44" t="s">
        <v>105</v>
      </c>
      <c r="C45" s="38">
        <v>51099</v>
      </c>
      <c r="D45" s="38">
        <v>83908</v>
      </c>
      <c r="E45" s="38">
        <v>101517</v>
      </c>
    </row>
    <row r="46" spans="1:5" x14ac:dyDescent="0.25">
      <c r="A46" s="36">
        <v>16</v>
      </c>
      <c r="B46" s="42" t="s">
        <v>106</v>
      </c>
      <c r="C46" s="38">
        <v>1704278</v>
      </c>
      <c r="D46" s="38">
        <f>+D44-D45</f>
        <v>1790985</v>
      </c>
      <c r="E46" s="38">
        <f>+E44-E45</f>
        <v>1728985</v>
      </c>
    </row>
    <row r="47" spans="1:5" x14ac:dyDescent="0.25">
      <c r="A47" s="36">
        <v>17</v>
      </c>
      <c r="B47" s="42" t="s">
        <v>107</v>
      </c>
      <c r="C47" s="40">
        <v>250.22784949095734</v>
      </c>
      <c r="D47" s="40">
        <v>247</v>
      </c>
      <c r="E47" s="40">
        <v>247</v>
      </c>
    </row>
    <row r="48" spans="1:5" x14ac:dyDescent="0.25">
      <c r="A48" s="39"/>
      <c r="B48" s="564" t="s">
        <v>108</v>
      </c>
      <c r="C48" s="565"/>
      <c r="D48" s="565"/>
      <c r="E48" s="565"/>
    </row>
    <row r="49" spans="1:5" x14ac:dyDescent="0.25">
      <c r="A49" s="36">
        <v>18</v>
      </c>
      <c r="B49" s="42" t="s">
        <v>109</v>
      </c>
      <c r="C49" s="38">
        <v>12229168</v>
      </c>
      <c r="D49" s="38">
        <v>11805000</v>
      </c>
      <c r="E49" s="328" t="s">
        <v>746</v>
      </c>
    </row>
    <row r="50" spans="1:5" x14ac:dyDescent="0.25">
      <c r="A50" s="36">
        <v>19</v>
      </c>
      <c r="B50" s="5" t="s">
        <v>110</v>
      </c>
      <c r="C50" s="38">
        <v>8232911</v>
      </c>
      <c r="D50" s="38">
        <v>8047000</v>
      </c>
      <c r="E50" s="328" t="s">
        <v>746</v>
      </c>
    </row>
    <row r="51" spans="1:5" x14ac:dyDescent="0.25">
      <c r="A51" s="36">
        <v>20</v>
      </c>
      <c r="B51" s="42" t="s">
        <v>111</v>
      </c>
      <c r="C51" s="49">
        <v>148.54002902977663</v>
      </c>
      <c r="D51" s="49">
        <v>146.69999999999999</v>
      </c>
      <c r="E51" s="328" t="s">
        <v>746</v>
      </c>
    </row>
    <row r="105" spans="1:5" x14ac:dyDescent="0.25">
      <c r="A105" s="46"/>
      <c r="B105" s="46"/>
      <c r="C105" s="47"/>
      <c r="D105" s="47"/>
      <c r="E105" s="46"/>
    </row>
    <row r="106" spans="1:5" x14ac:dyDescent="0.25">
      <c r="A106" s="46"/>
      <c r="B106" s="46"/>
      <c r="C106" s="47"/>
      <c r="D106" s="47"/>
      <c r="E106" s="46"/>
    </row>
    <row r="107" spans="1:5" x14ac:dyDescent="0.25">
      <c r="A107" s="46"/>
      <c r="B107" s="46"/>
      <c r="C107" s="47"/>
      <c r="D107" s="47"/>
      <c r="E107" s="46"/>
    </row>
    <row r="108" spans="1:5" x14ac:dyDescent="0.25">
      <c r="A108" s="46"/>
      <c r="B108" s="46"/>
      <c r="C108" s="47"/>
      <c r="D108" s="47"/>
      <c r="E108" s="46"/>
    </row>
    <row r="109" spans="1:5" x14ac:dyDescent="0.25">
      <c r="A109" s="46"/>
      <c r="B109" s="46"/>
      <c r="C109" s="47"/>
      <c r="D109" s="47"/>
      <c r="E109" s="46"/>
    </row>
    <row r="110" spans="1:5" x14ac:dyDescent="0.25">
      <c r="A110" s="46"/>
      <c r="B110" s="46"/>
      <c r="C110" s="47"/>
      <c r="D110" s="47"/>
      <c r="E110" s="46"/>
    </row>
    <row r="111" spans="1:5" x14ac:dyDescent="0.25">
      <c r="A111" s="46"/>
      <c r="B111" s="46"/>
      <c r="C111" s="47"/>
      <c r="D111" s="47"/>
      <c r="E111" s="46"/>
    </row>
    <row r="112" spans="1:5" x14ac:dyDescent="0.25">
      <c r="A112" s="46"/>
      <c r="B112" s="46"/>
      <c r="C112" s="47"/>
      <c r="D112" s="47"/>
      <c r="E112" s="46"/>
    </row>
    <row r="113" spans="1:5" x14ac:dyDescent="0.25">
      <c r="A113" s="46"/>
      <c r="B113" s="46"/>
      <c r="C113" s="47"/>
      <c r="D113" s="47"/>
      <c r="E113" s="46"/>
    </row>
    <row r="114" spans="1:5" x14ac:dyDescent="0.25">
      <c r="A114" s="46"/>
      <c r="B114" s="46"/>
      <c r="C114" s="47"/>
      <c r="D114" s="47"/>
      <c r="E114" s="46"/>
    </row>
    <row r="115" spans="1:5" x14ac:dyDescent="0.25">
      <c r="A115" s="46"/>
      <c r="B115" s="46"/>
      <c r="C115" s="47"/>
      <c r="D115" s="47"/>
      <c r="E115" s="46"/>
    </row>
    <row r="116" spans="1:5" x14ac:dyDescent="0.25">
      <c r="A116" s="46"/>
      <c r="B116" s="46"/>
      <c r="C116" s="47"/>
      <c r="D116" s="47"/>
      <c r="E116" s="46"/>
    </row>
    <row r="117" spans="1:5" x14ac:dyDescent="0.25">
      <c r="A117" s="46"/>
      <c r="B117" s="46"/>
      <c r="C117" s="47"/>
      <c r="D117" s="47"/>
      <c r="E117" s="46"/>
    </row>
    <row r="118" spans="1:5" x14ac:dyDescent="0.25">
      <c r="A118" s="46"/>
      <c r="B118" s="46"/>
      <c r="C118" s="47"/>
      <c r="D118" s="47"/>
      <c r="E118" s="46"/>
    </row>
    <row r="119" spans="1:5" x14ac:dyDescent="0.25">
      <c r="A119" s="46"/>
      <c r="B119" s="46"/>
      <c r="C119" s="47"/>
      <c r="D119" s="47"/>
      <c r="E119" s="46"/>
    </row>
    <row r="120" spans="1:5" x14ac:dyDescent="0.25">
      <c r="A120" s="46"/>
      <c r="B120" s="46"/>
      <c r="C120" s="47"/>
      <c r="D120" s="47"/>
      <c r="E120" s="46"/>
    </row>
    <row r="121" spans="1:5" x14ac:dyDescent="0.25">
      <c r="A121" s="46"/>
      <c r="B121" s="46"/>
      <c r="C121" s="47"/>
      <c r="D121" s="47"/>
      <c r="E121" s="46"/>
    </row>
    <row r="122" spans="1:5" x14ac:dyDescent="0.25">
      <c r="A122" s="46"/>
      <c r="B122" s="46"/>
      <c r="C122" s="47"/>
      <c r="D122" s="47"/>
      <c r="E122" s="46"/>
    </row>
    <row r="123" spans="1:5" x14ac:dyDescent="0.25">
      <c r="A123" s="46"/>
      <c r="B123" s="46"/>
      <c r="C123" s="47"/>
      <c r="D123" s="47"/>
      <c r="E123" s="46"/>
    </row>
    <row r="124" spans="1:5" x14ac:dyDescent="0.25">
      <c r="A124" s="46"/>
      <c r="B124" s="46"/>
      <c r="C124" s="47"/>
      <c r="D124" s="47"/>
      <c r="E124" s="46"/>
    </row>
    <row r="125" spans="1:5" x14ac:dyDescent="0.25">
      <c r="A125" s="46"/>
      <c r="B125" s="46"/>
      <c r="C125" s="47"/>
      <c r="D125" s="47"/>
      <c r="E125" s="46"/>
    </row>
    <row r="126" spans="1:5" x14ac:dyDescent="0.25">
      <c r="A126" s="46"/>
      <c r="B126" s="46"/>
      <c r="C126" s="47"/>
      <c r="D126" s="47"/>
      <c r="E126" s="46"/>
    </row>
    <row r="127" spans="1:5" x14ac:dyDescent="0.25">
      <c r="A127" s="46"/>
      <c r="B127" s="46"/>
      <c r="C127" s="47"/>
      <c r="D127" s="47"/>
      <c r="E127" s="46"/>
    </row>
    <row r="128" spans="1:5" x14ac:dyDescent="0.25">
      <c r="A128" s="46"/>
      <c r="B128" s="46"/>
      <c r="C128" s="47"/>
      <c r="D128" s="47"/>
      <c r="E128" s="46"/>
    </row>
    <row r="129" spans="1:5" x14ac:dyDescent="0.25">
      <c r="A129" s="46"/>
      <c r="B129" s="46"/>
      <c r="C129" s="47"/>
      <c r="D129" s="47"/>
      <c r="E129" s="46"/>
    </row>
    <row r="130" spans="1:5" x14ac:dyDescent="0.25">
      <c r="A130" s="46"/>
      <c r="B130" s="46"/>
      <c r="C130" s="47"/>
      <c r="D130" s="47"/>
      <c r="E130" s="46"/>
    </row>
    <row r="131" spans="1:5" x14ac:dyDescent="0.25">
      <c r="A131" s="46"/>
      <c r="B131" s="46"/>
      <c r="C131" s="47"/>
      <c r="D131" s="47"/>
      <c r="E131" s="46"/>
    </row>
    <row r="132" spans="1:5" x14ac:dyDescent="0.25">
      <c r="A132" s="46"/>
      <c r="B132" s="46"/>
      <c r="C132" s="47"/>
      <c r="D132" s="47"/>
      <c r="E132" s="46"/>
    </row>
    <row r="133" spans="1:5" x14ac:dyDescent="0.25">
      <c r="A133" s="46"/>
      <c r="B133" s="46"/>
      <c r="C133" s="47"/>
      <c r="D133" s="47"/>
      <c r="E133" s="46"/>
    </row>
    <row r="134" spans="1:5" x14ac:dyDescent="0.25">
      <c r="A134" s="46"/>
      <c r="B134" s="46"/>
      <c r="C134" s="47"/>
      <c r="D134" s="47"/>
      <c r="E134" s="46"/>
    </row>
  </sheetData>
  <sheetProtection sheet="1" objects="1" scenarios="1"/>
  <mergeCells count="10">
    <mergeCell ref="B7:F7"/>
    <mergeCell ref="B35:E35"/>
    <mergeCell ref="B39:E39"/>
    <mergeCell ref="B42:E42"/>
    <mergeCell ref="B48:E48"/>
    <mergeCell ref="B11:E11"/>
    <mergeCell ref="B13:E13"/>
    <mergeCell ref="B17:E17"/>
    <mergeCell ref="B22:E22"/>
    <mergeCell ref="B32:E32"/>
  </mergeCells>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9EB-20AC-4ABC-B887-7F98FF36CEF1}">
  <dimension ref="A1:F44"/>
  <sheetViews>
    <sheetView showGridLines="0" workbookViewId="0">
      <selection activeCell="B15" sqref="B15"/>
    </sheetView>
  </sheetViews>
  <sheetFormatPr defaultRowHeight="15" x14ac:dyDescent="0.25"/>
  <cols>
    <col min="1" max="1" width="7.85546875" style="53" customWidth="1"/>
    <col min="2" max="2" width="64.42578125" style="53" customWidth="1"/>
    <col min="3" max="3" width="13.85546875" style="53" customWidth="1"/>
    <col min="4" max="4" width="14.140625" style="53" customWidth="1"/>
    <col min="5" max="5" width="16.5703125" style="53" customWidth="1"/>
  </cols>
  <sheetData>
    <row r="1" spans="1:6" x14ac:dyDescent="0.25">
      <c r="A1" s="51"/>
      <c r="B1" s="51"/>
      <c r="C1" s="51"/>
      <c r="D1" s="51"/>
      <c r="E1" s="51"/>
    </row>
    <row r="2" spans="1:6" x14ac:dyDescent="0.25">
      <c r="A2" s="52" t="s">
        <v>113</v>
      </c>
    </row>
    <row r="5" spans="1:6" ht="45" x14ac:dyDescent="0.25">
      <c r="A5" s="568"/>
      <c r="B5" s="569"/>
      <c r="C5" s="572" t="s">
        <v>114</v>
      </c>
      <c r="D5" s="572"/>
      <c r="E5" s="43" t="s">
        <v>115</v>
      </c>
    </row>
    <row r="6" spans="1:6" x14ac:dyDescent="0.25">
      <c r="A6" s="568"/>
      <c r="B6" s="569"/>
      <c r="C6" s="43" t="s">
        <v>2</v>
      </c>
      <c r="D6" s="43" t="s">
        <v>3</v>
      </c>
      <c r="E6" s="43" t="s">
        <v>4</v>
      </c>
    </row>
    <row r="7" spans="1:6" x14ac:dyDescent="0.25">
      <c r="A7" s="570"/>
      <c r="B7" s="571"/>
      <c r="C7" s="43" t="s">
        <v>936</v>
      </c>
      <c r="D7" s="518" t="s">
        <v>744</v>
      </c>
      <c r="E7" s="43" t="s">
        <v>936</v>
      </c>
    </row>
    <row r="8" spans="1:6" x14ac:dyDescent="0.25">
      <c r="A8" s="43">
        <v>1</v>
      </c>
      <c r="B8" s="41" t="s">
        <v>116</v>
      </c>
      <c r="C8" s="541">
        <v>6504670</v>
      </c>
      <c r="D8" s="56">
        <v>6823740</v>
      </c>
      <c r="E8" s="541">
        <f>+C8*0.08</f>
        <v>520373.60000000003</v>
      </c>
      <c r="F8" s="2"/>
    </row>
    <row r="9" spans="1:6" x14ac:dyDescent="0.25">
      <c r="A9" s="43">
        <v>2</v>
      </c>
      <c r="B9" s="54" t="s">
        <v>117</v>
      </c>
      <c r="C9" s="541">
        <v>6504670</v>
      </c>
      <c r="D9" s="56">
        <v>6823740</v>
      </c>
      <c r="E9" s="541">
        <f>+C9*0.08</f>
        <v>520373.60000000003</v>
      </c>
      <c r="F9" s="2"/>
    </row>
    <row r="10" spans="1:6" ht="30" x14ac:dyDescent="0.25">
      <c r="A10" s="43">
        <v>3</v>
      </c>
      <c r="B10" s="54" t="s">
        <v>118</v>
      </c>
      <c r="C10" s="56"/>
      <c r="D10" s="56"/>
      <c r="E10" s="56"/>
      <c r="F10" s="2"/>
    </row>
    <row r="11" spans="1:6" x14ac:dyDescent="0.25">
      <c r="A11" s="43">
        <v>4</v>
      </c>
      <c r="B11" s="54" t="s">
        <v>119</v>
      </c>
      <c r="C11" s="56"/>
      <c r="D11" s="56"/>
      <c r="E11" s="56"/>
      <c r="F11" s="2"/>
    </row>
    <row r="12" spans="1:6" x14ac:dyDescent="0.25">
      <c r="A12" s="43" t="s">
        <v>120</v>
      </c>
      <c r="B12" s="54" t="s">
        <v>121</v>
      </c>
      <c r="C12" s="56"/>
      <c r="D12" s="56"/>
      <c r="E12" s="56"/>
      <c r="F12" s="2"/>
    </row>
    <row r="13" spans="1:6" ht="30" x14ac:dyDescent="0.25">
      <c r="A13" s="43">
        <v>5</v>
      </c>
      <c r="B13" s="54" t="s">
        <v>122</v>
      </c>
      <c r="C13" s="56"/>
      <c r="D13" s="56"/>
      <c r="E13" s="56"/>
      <c r="F13" s="2"/>
    </row>
    <row r="14" spans="1:6" x14ac:dyDescent="0.25">
      <c r="A14" s="43">
        <v>6</v>
      </c>
      <c r="B14" s="41" t="s">
        <v>123</v>
      </c>
      <c r="C14" s="56">
        <v>12458</v>
      </c>
      <c r="D14" s="56">
        <v>16110</v>
      </c>
      <c r="E14" s="56">
        <f>+C14*0.08</f>
        <v>996.64</v>
      </c>
      <c r="F14" s="2"/>
    </row>
    <row r="15" spans="1:6" x14ac:dyDescent="0.25">
      <c r="A15" s="43">
        <v>7</v>
      </c>
      <c r="B15" s="54" t="s">
        <v>117</v>
      </c>
      <c r="C15" s="56">
        <v>11660</v>
      </c>
      <c r="D15" s="56">
        <v>16110</v>
      </c>
      <c r="E15" s="56">
        <f>+C15*0.08</f>
        <v>932.80000000000007</v>
      </c>
      <c r="F15" s="2"/>
    </row>
    <row r="16" spans="1:6" x14ac:dyDescent="0.25">
      <c r="A16" s="43">
        <v>8</v>
      </c>
      <c r="B16" s="54" t="s">
        <v>124</v>
      </c>
      <c r="C16" s="56"/>
      <c r="D16" s="56"/>
      <c r="E16" s="56"/>
      <c r="F16" s="2"/>
    </row>
    <row r="17" spans="1:6" x14ac:dyDescent="0.25">
      <c r="A17" s="43" t="s">
        <v>74</v>
      </c>
      <c r="B17" s="54" t="s">
        <v>125</v>
      </c>
      <c r="C17" s="56">
        <v>0</v>
      </c>
      <c r="D17" s="56"/>
      <c r="E17" s="56"/>
      <c r="F17" s="2"/>
    </row>
    <row r="18" spans="1:6" x14ac:dyDescent="0.25">
      <c r="A18" s="43" t="s">
        <v>126</v>
      </c>
      <c r="B18" s="54" t="s">
        <v>127</v>
      </c>
      <c r="C18" s="56">
        <v>798</v>
      </c>
      <c r="D18" s="56">
        <v>363</v>
      </c>
      <c r="E18" s="56">
        <f>+C18*0.08</f>
        <v>63.84</v>
      </c>
      <c r="F18" s="2"/>
    </row>
    <row r="19" spans="1:6" x14ac:dyDescent="0.25">
      <c r="A19" s="43">
        <v>9</v>
      </c>
      <c r="B19" s="54" t="s">
        <v>128</v>
      </c>
      <c r="C19" s="56">
        <v>0</v>
      </c>
      <c r="D19" s="56"/>
      <c r="E19" s="56"/>
      <c r="F19" s="2"/>
    </row>
    <row r="20" spans="1:6" x14ac:dyDescent="0.25">
      <c r="A20" s="43">
        <v>10</v>
      </c>
      <c r="B20" s="41" t="s">
        <v>54</v>
      </c>
      <c r="C20" s="57"/>
      <c r="D20" s="57"/>
      <c r="E20" s="57"/>
      <c r="F20" s="2"/>
    </row>
    <row r="21" spans="1:6" x14ac:dyDescent="0.25">
      <c r="A21" s="43">
        <v>11</v>
      </c>
      <c r="B21" s="41" t="s">
        <v>54</v>
      </c>
      <c r="C21" s="57"/>
      <c r="D21" s="57"/>
      <c r="E21" s="57"/>
      <c r="F21" s="2"/>
    </row>
    <row r="22" spans="1:6" x14ac:dyDescent="0.25">
      <c r="A22" s="43">
        <v>12</v>
      </c>
      <c r="B22" s="41" t="s">
        <v>54</v>
      </c>
      <c r="C22" s="57"/>
      <c r="D22" s="57"/>
      <c r="E22" s="57"/>
      <c r="F22" s="2"/>
    </row>
    <row r="23" spans="1:6" x14ac:dyDescent="0.25">
      <c r="A23" s="43">
        <v>13</v>
      </c>
      <c r="B23" s="41" t="s">
        <v>54</v>
      </c>
      <c r="C23" s="57"/>
      <c r="D23" s="57"/>
      <c r="E23" s="57"/>
      <c r="F23" s="2"/>
    </row>
    <row r="24" spans="1:6" x14ac:dyDescent="0.25">
      <c r="A24" s="43">
        <v>14</v>
      </c>
      <c r="B24" s="41" t="s">
        <v>54</v>
      </c>
      <c r="C24" s="57"/>
      <c r="D24" s="57"/>
      <c r="E24" s="57"/>
      <c r="F24" s="2"/>
    </row>
    <row r="25" spans="1:6" x14ac:dyDescent="0.25">
      <c r="A25" s="43">
        <v>15</v>
      </c>
      <c r="B25" s="41" t="s">
        <v>129</v>
      </c>
      <c r="C25" s="56"/>
      <c r="D25" s="56"/>
      <c r="E25" s="56"/>
      <c r="F25" s="2"/>
    </row>
    <row r="26" spans="1:6" ht="30" x14ac:dyDescent="0.25">
      <c r="A26" s="43">
        <v>16</v>
      </c>
      <c r="B26" s="41" t="s">
        <v>130</v>
      </c>
      <c r="C26" s="56">
        <v>0</v>
      </c>
      <c r="D26" s="56"/>
      <c r="E26" s="56"/>
      <c r="F26" s="2"/>
    </row>
    <row r="27" spans="1:6" x14ac:dyDescent="0.25">
      <c r="A27" s="43">
        <v>17</v>
      </c>
      <c r="B27" s="54" t="s">
        <v>131</v>
      </c>
      <c r="C27" s="56"/>
      <c r="D27" s="56"/>
      <c r="E27" s="56"/>
      <c r="F27" s="2"/>
    </row>
    <row r="28" spans="1:6" x14ac:dyDescent="0.25">
      <c r="A28" s="43">
        <v>18</v>
      </c>
      <c r="B28" s="54" t="s">
        <v>132</v>
      </c>
      <c r="C28" s="56"/>
      <c r="D28" s="56"/>
      <c r="E28" s="56"/>
      <c r="F28" s="2"/>
    </row>
    <row r="29" spans="1:6" x14ac:dyDescent="0.25">
      <c r="A29" s="43">
        <v>19</v>
      </c>
      <c r="B29" s="54" t="s">
        <v>133</v>
      </c>
      <c r="C29" s="56"/>
      <c r="D29" s="56"/>
      <c r="E29" s="56"/>
      <c r="F29" s="2"/>
    </row>
    <row r="30" spans="1:6" x14ac:dyDescent="0.25">
      <c r="A30" s="43" t="s">
        <v>134</v>
      </c>
      <c r="B30" s="54" t="s">
        <v>135</v>
      </c>
      <c r="C30" s="56"/>
      <c r="D30" s="56"/>
      <c r="E30" s="56"/>
      <c r="F30" s="2"/>
    </row>
    <row r="31" spans="1:6" x14ac:dyDescent="0.25">
      <c r="A31" s="43">
        <v>20</v>
      </c>
      <c r="B31" s="41" t="s">
        <v>136</v>
      </c>
      <c r="C31" s="56">
        <v>640083</v>
      </c>
      <c r="D31" s="56">
        <v>989603</v>
      </c>
      <c r="E31" s="56">
        <f>+C31*0.08</f>
        <v>51206.64</v>
      </c>
      <c r="F31" s="2"/>
    </row>
    <row r="32" spans="1:6" x14ac:dyDescent="0.25">
      <c r="A32" s="43">
        <v>21</v>
      </c>
      <c r="B32" s="54" t="s">
        <v>117</v>
      </c>
      <c r="C32" s="56">
        <v>640083</v>
      </c>
      <c r="D32" s="56">
        <v>989603</v>
      </c>
      <c r="E32" s="56">
        <f>+C32*0.08</f>
        <v>51206.64</v>
      </c>
      <c r="F32" s="2"/>
    </row>
    <row r="33" spans="1:6" x14ac:dyDescent="0.25">
      <c r="A33" s="43">
        <v>22</v>
      </c>
      <c r="B33" s="54" t="s">
        <v>137</v>
      </c>
      <c r="C33" s="56">
        <v>0</v>
      </c>
      <c r="D33" s="56"/>
      <c r="E33" s="56"/>
      <c r="F33" s="2"/>
    </row>
    <row r="34" spans="1:6" x14ac:dyDescent="0.25">
      <c r="A34" s="43" t="s">
        <v>138</v>
      </c>
      <c r="B34" s="41" t="s">
        <v>139</v>
      </c>
      <c r="C34" s="56">
        <v>0</v>
      </c>
      <c r="D34" s="56"/>
      <c r="E34" s="56"/>
      <c r="F34" s="2"/>
    </row>
    <row r="35" spans="1:6" x14ac:dyDescent="0.25">
      <c r="A35" s="43">
        <v>23</v>
      </c>
      <c r="B35" s="41" t="s">
        <v>140</v>
      </c>
      <c r="C35" s="57">
        <v>1160992</v>
      </c>
      <c r="D35" s="57"/>
      <c r="E35" s="57"/>
      <c r="F35" s="2"/>
    </row>
    <row r="36" spans="1:6" x14ac:dyDescent="0.25">
      <c r="A36" s="43" t="s">
        <v>141</v>
      </c>
      <c r="B36" s="41" t="s">
        <v>142</v>
      </c>
      <c r="C36" s="56">
        <v>1160992</v>
      </c>
      <c r="D36" s="56">
        <v>1200041</v>
      </c>
      <c r="E36" s="56">
        <f>+C36*0.08</f>
        <v>92879.360000000001</v>
      </c>
      <c r="F36" s="2"/>
    </row>
    <row r="37" spans="1:6" x14ac:dyDescent="0.25">
      <c r="A37" s="43" t="s">
        <v>143</v>
      </c>
      <c r="B37" s="41" t="s">
        <v>117</v>
      </c>
      <c r="C37" s="56"/>
      <c r="D37" s="56"/>
      <c r="E37" s="56"/>
      <c r="F37" s="2"/>
    </row>
    <row r="38" spans="1:6" x14ac:dyDescent="0.25">
      <c r="A38" s="43" t="s">
        <v>144</v>
      </c>
      <c r="B38" s="41" t="s">
        <v>145</v>
      </c>
      <c r="C38" s="56"/>
      <c r="D38" s="56"/>
      <c r="E38" s="56"/>
      <c r="F38" s="2"/>
    </row>
    <row r="39" spans="1:6" ht="30" x14ac:dyDescent="0.25">
      <c r="A39" s="43">
        <v>24</v>
      </c>
      <c r="B39" s="41" t="s">
        <v>146</v>
      </c>
      <c r="C39" s="56">
        <v>0</v>
      </c>
      <c r="D39" s="56"/>
      <c r="E39" s="56"/>
      <c r="F39" s="2"/>
    </row>
    <row r="40" spans="1:6" x14ac:dyDescent="0.25">
      <c r="A40" s="43">
        <v>25</v>
      </c>
      <c r="B40" s="41" t="s">
        <v>54</v>
      </c>
      <c r="C40" s="57"/>
      <c r="D40" s="57"/>
      <c r="E40" s="57"/>
      <c r="F40" s="2"/>
    </row>
    <row r="41" spans="1:6" x14ac:dyDescent="0.25">
      <c r="A41" s="43">
        <v>26</v>
      </c>
      <c r="B41" s="41" t="s">
        <v>54</v>
      </c>
      <c r="C41" s="57"/>
      <c r="D41" s="57"/>
      <c r="E41" s="57"/>
      <c r="F41" s="2"/>
    </row>
    <row r="42" spans="1:6" x14ac:dyDescent="0.25">
      <c r="A42" s="43">
        <v>27</v>
      </c>
      <c r="B42" s="41" t="s">
        <v>54</v>
      </c>
      <c r="C42" s="57"/>
      <c r="D42" s="57"/>
      <c r="E42" s="57"/>
      <c r="F42" s="2"/>
    </row>
    <row r="43" spans="1:6" x14ac:dyDescent="0.25">
      <c r="A43" s="43">
        <v>28</v>
      </c>
      <c r="B43" s="41" t="s">
        <v>54</v>
      </c>
      <c r="C43" s="57"/>
      <c r="D43" s="57"/>
      <c r="E43" s="57"/>
      <c r="F43" s="2"/>
    </row>
    <row r="44" spans="1:6" x14ac:dyDescent="0.25">
      <c r="A44" s="29">
        <v>29</v>
      </c>
      <c r="B44" s="55" t="s">
        <v>0</v>
      </c>
      <c r="C44" s="58">
        <v>8318203</v>
      </c>
      <c r="D44" s="58">
        <f>+D36+D31+D14+D8</f>
        <v>9029494</v>
      </c>
      <c r="E44" s="56">
        <f>+C44*0.08</f>
        <v>665456.24</v>
      </c>
      <c r="F44" s="2"/>
    </row>
  </sheetData>
  <sheetProtection sheet="1" objects="1" scenarios="1"/>
  <mergeCells count="2">
    <mergeCell ref="A5:B7"/>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0321-6E8A-40EA-9A3D-35A3247BEE4D}">
  <dimension ref="A1:J16"/>
  <sheetViews>
    <sheetView showGridLines="0" showZeros="0" workbookViewId="0">
      <selection activeCell="B15" sqref="B15"/>
    </sheetView>
  </sheetViews>
  <sheetFormatPr defaultRowHeight="15" x14ac:dyDescent="0.25"/>
  <cols>
    <col min="2" max="2" width="77.5703125" customWidth="1"/>
    <col min="3" max="10" width="12.7109375" customWidth="1"/>
  </cols>
  <sheetData>
    <row r="1" spans="1:10" ht="20.25" x14ac:dyDescent="0.25">
      <c r="A1" s="15" t="s">
        <v>290</v>
      </c>
      <c r="B1" s="16"/>
    </row>
    <row r="2" spans="1:10" ht="15.75" x14ac:dyDescent="0.25">
      <c r="A2" s="7" t="s">
        <v>9</v>
      </c>
    </row>
    <row r="3" spans="1:10" x14ac:dyDescent="0.25">
      <c r="A3" s="17"/>
      <c r="B3" s="18"/>
      <c r="C3" s="19"/>
      <c r="D3" s="19"/>
      <c r="E3" s="19"/>
      <c r="F3" s="19"/>
      <c r="G3" s="19"/>
      <c r="H3" s="19"/>
      <c r="I3" s="19"/>
      <c r="J3" s="19"/>
    </row>
    <row r="4" spans="1:10" x14ac:dyDescent="0.25">
      <c r="A4" s="27"/>
      <c r="B4" s="13"/>
      <c r="C4" s="20" t="s">
        <v>2</v>
      </c>
      <c r="D4" s="20" t="s">
        <v>3</v>
      </c>
      <c r="E4" s="20" t="s">
        <v>4</v>
      </c>
      <c r="F4" s="20" t="s">
        <v>5</v>
      </c>
      <c r="G4" s="20" t="s">
        <v>6</v>
      </c>
      <c r="H4" s="20" t="s">
        <v>12</v>
      </c>
      <c r="I4" s="20" t="s">
        <v>13</v>
      </c>
      <c r="J4" s="20" t="s">
        <v>14</v>
      </c>
    </row>
    <row r="5" spans="1:10" ht="89.25" x14ac:dyDescent="0.25">
      <c r="A5" s="27"/>
      <c r="B5" s="13"/>
      <c r="C5" s="20" t="s">
        <v>291</v>
      </c>
      <c r="D5" s="20" t="s">
        <v>30</v>
      </c>
      <c r="E5" s="20" t="s">
        <v>31</v>
      </c>
      <c r="F5" s="20" t="s">
        <v>292</v>
      </c>
      <c r="G5" s="20" t="s">
        <v>32</v>
      </c>
      <c r="H5" s="20" t="s">
        <v>33</v>
      </c>
      <c r="I5" s="20" t="s">
        <v>34</v>
      </c>
      <c r="J5" s="20" t="s">
        <v>1</v>
      </c>
    </row>
    <row r="6" spans="1:10" x14ac:dyDescent="0.25">
      <c r="A6" s="20" t="s">
        <v>293</v>
      </c>
      <c r="B6" s="21" t="s">
        <v>294</v>
      </c>
      <c r="C6" s="330">
        <v>0</v>
      </c>
      <c r="D6" s="330">
        <v>0</v>
      </c>
      <c r="E6" s="22"/>
      <c r="F6" s="330" t="s">
        <v>35</v>
      </c>
      <c r="G6" s="330">
        <v>0</v>
      </c>
      <c r="H6" s="330">
        <v>0</v>
      </c>
      <c r="I6" s="330">
        <v>0</v>
      </c>
      <c r="J6" s="330">
        <v>0</v>
      </c>
    </row>
    <row r="7" spans="1:10" x14ac:dyDescent="0.25">
      <c r="A7" s="20" t="s">
        <v>295</v>
      </c>
      <c r="B7" s="21" t="s">
        <v>296</v>
      </c>
      <c r="C7" s="330">
        <v>0</v>
      </c>
      <c r="D7" s="330">
        <v>0</v>
      </c>
      <c r="E7" s="23"/>
      <c r="F7" s="330" t="s">
        <v>35</v>
      </c>
      <c r="G7" s="330">
        <v>0</v>
      </c>
      <c r="H7" s="330">
        <v>0</v>
      </c>
      <c r="I7" s="330">
        <v>0</v>
      </c>
      <c r="J7" s="330">
        <v>0</v>
      </c>
    </row>
    <row r="8" spans="1:10" x14ac:dyDescent="0.25">
      <c r="A8" s="20">
        <v>1</v>
      </c>
      <c r="B8" s="21" t="s">
        <v>297</v>
      </c>
      <c r="C8" s="330">
        <v>4851</v>
      </c>
      <c r="D8" s="330">
        <v>8976</v>
      </c>
      <c r="E8" s="22"/>
      <c r="F8" s="330" t="s">
        <v>35</v>
      </c>
      <c r="G8" s="330">
        <v>17132</v>
      </c>
      <c r="H8" s="330">
        <v>17132</v>
      </c>
      <c r="I8" s="330">
        <v>17132</v>
      </c>
      <c r="J8" s="330">
        <v>0</v>
      </c>
    </row>
    <row r="9" spans="1:10" x14ac:dyDescent="0.25">
      <c r="A9" s="20">
        <v>2</v>
      </c>
      <c r="B9" s="13" t="s">
        <v>298</v>
      </c>
      <c r="C9" s="22"/>
      <c r="D9" s="22"/>
      <c r="E9" s="330">
        <v>0</v>
      </c>
      <c r="F9" s="330">
        <v>0</v>
      </c>
      <c r="G9" s="330">
        <v>0</v>
      </c>
      <c r="H9" s="330">
        <v>0</v>
      </c>
      <c r="I9" s="330">
        <v>0</v>
      </c>
      <c r="J9" s="330">
        <v>0</v>
      </c>
    </row>
    <row r="10" spans="1:10" x14ac:dyDescent="0.25">
      <c r="A10" s="20" t="s">
        <v>299</v>
      </c>
      <c r="B10" s="24" t="s">
        <v>300</v>
      </c>
      <c r="C10" s="22"/>
      <c r="D10" s="22"/>
      <c r="E10" s="330">
        <v>0</v>
      </c>
      <c r="F10" s="22"/>
      <c r="G10" s="330">
        <v>0</v>
      </c>
      <c r="H10" s="330">
        <v>0</v>
      </c>
      <c r="I10" s="330">
        <v>0</v>
      </c>
      <c r="J10" s="330">
        <v>0</v>
      </c>
    </row>
    <row r="11" spans="1:10" x14ac:dyDescent="0.25">
      <c r="A11" s="20" t="s">
        <v>301</v>
      </c>
      <c r="B11" s="24" t="s">
        <v>302</v>
      </c>
      <c r="C11" s="22"/>
      <c r="D11" s="22"/>
      <c r="E11" s="330">
        <v>0</v>
      </c>
      <c r="F11" s="22"/>
      <c r="G11" s="330">
        <v>0</v>
      </c>
      <c r="H11" s="330">
        <v>0</v>
      </c>
      <c r="I11" s="330">
        <v>0</v>
      </c>
      <c r="J11" s="330">
        <v>0</v>
      </c>
    </row>
    <row r="12" spans="1:10" x14ac:dyDescent="0.25">
      <c r="A12" s="20" t="s">
        <v>303</v>
      </c>
      <c r="B12" s="24" t="s">
        <v>304</v>
      </c>
      <c r="C12" s="22"/>
      <c r="D12" s="22"/>
      <c r="E12" s="330">
        <v>0</v>
      </c>
      <c r="F12" s="22"/>
      <c r="G12" s="330">
        <v>0</v>
      </c>
      <c r="H12" s="330">
        <v>0</v>
      </c>
      <c r="I12" s="330">
        <v>0</v>
      </c>
      <c r="J12" s="330">
        <v>0</v>
      </c>
    </row>
    <row r="13" spans="1:10" x14ac:dyDescent="0.25">
      <c r="A13" s="20">
        <v>3</v>
      </c>
      <c r="B13" s="13" t="s">
        <v>305</v>
      </c>
      <c r="C13" s="22"/>
      <c r="D13" s="22"/>
      <c r="E13" s="22"/>
      <c r="F13" s="22"/>
      <c r="G13" s="330">
        <v>0</v>
      </c>
      <c r="H13" s="330">
        <v>0</v>
      </c>
      <c r="I13" s="330">
        <v>0</v>
      </c>
      <c r="J13" s="330">
        <v>0</v>
      </c>
    </row>
    <row r="14" spans="1:10" x14ac:dyDescent="0.25">
      <c r="A14" s="20">
        <v>4</v>
      </c>
      <c r="B14" s="13" t="s">
        <v>306</v>
      </c>
      <c r="C14" s="22"/>
      <c r="D14" s="22"/>
      <c r="E14" s="22"/>
      <c r="F14" s="22"/>
      <c r="G14" s="330">
        <v>0</v>
      </c>
      <c r="H14" s="330">
        <v>0</v>
      </c>
      <c r="I14" s="330">
        <v>0</v>
      </c>
      <c r="J14" s="330">
        <v>0</v>
      </c>
    </row>
    <row r="15" spans="1:10" x14ac:dyDescent="0.25">
      <c r="A15" s="20">
        <v>5</v>
      </c>
      <c r="B15" s="13" t="s">
        <v>307</v>
      </c>
      <c r="C15" s="22"/>
      <c r="D15" s="22"/>
      <c r="E15" s="22"/>
      <c r="F15" s="22"/>
      <c r="G15" s="330">
        <v>0</v>
      </c>
      <c r="H15" s="330">
        <v>0</v>
      </c>
      <c r="I15" s="330">
        <v>0</v>
      </c>
      <c r="J15" s="330">
        <v>0</v>
      </c>
    </row>
    <row r="16" spans="1:10" x14ac:dyDescent="0.25">
      <c r="A16" s="20">
        <v>6</v>
      </c>
      <c r="B16" s="89" t="s">
        <v>0</v>
      </c>
      <c r="C16" s="22"/>
      <c r="D16" s="22"/>
      <c r="E16" s="22"/>
      <c r="F16" s="22"/>
      <c r="G16" s="330">
        <v>17132</v>
      </c>
      <c r="H16" s="330">
        <v>17132</v>
      </c>
      <c r="I16" s="330">
        <v>17132</v>
      </c>
      <c r="J16" s="330">
        <v>0</v>
      </c>
    </row>
  </sheetData>
  <sheetProtection sheet="1" objects="1" scenarios="1"/>
  <pageMargins left="0.7" right="0.7" top="0.75" bottom="0.75" header="0.3" footer="0.3"/>
  <ignoredErrors>
    <ignoredError sqref="F6:F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3006C-B7E6-4338-A9F3-BA829DD22B48}">
  <dimension ref="A1:D11"/>
  <sheetViews>
    <sheetView showGridLines="0" showZeros="0" workbookViewId="0">
      <selection activeCell="C9" sqref="C9"/>
    </sheetView>
  </sheetViews>
  <sheetFormatPr defaultRowHeight="15" x14ac:dyDescent="0.25"/>
  <cols>
    <col min="2" max="2" width="51.140625" customWidth="1"/>
    <col min="3" max="4" width="18.85546875" customWidth="1"/>
  </cols>
  <sheetData>
    <row r="1" spans="1:4" ht="20.25" x14ac:dyDescent="0.25">
      <c r="A1" s="90" t="s">
        <v>36</v>
      </c>
    </row>
    <row r="2" spans="1:4" x14ac:dyDescent="0.25">
      <c r="A2" s="78"/>
      <c r="C2" s="78"/>
      <c r="D2" s="78"/>
    </row>
    <row r="3" spans="1:4" ht="15.75" x14ac:dyDescent="0.25">
      <c r="A3" s="91"/>
      <c r="B3" s="7" t="s">
        <v>9</v>
      </c>
      <c r="C3" s="27" t="s">
        <v>2</v>
      </c>
      <c r="D3" s="27" t="s">
        <v>3</v>
      </c>
    </row>
    <row r="4" spans="1:4" x14ac:dyDescent="0.25">
      <c r="A4" s="91"/>
      <c r="B4" s="573"/>
      <c r="C4" s="574" t="s">
        <v>34</v>
      </c>
      <c r="D4" s="575" t="s">
        <v>1</v>
      </c>
    </row>
    <row r="5" spans="1:4" x14ac:dyDescent="0.25">
      <c r="A5" s="91"/>
      <c r="B5" s="573"/>
      <c r="C5" s="574"/>
      <c r="D5" s="575"/>
    </row>
    <row r="6" spans="1:4" ht="25.5" x14ac:dyDescent="0.25">
      <c r="A6" s="13">
        <v>1</v>
      </c>
      <c r="B6" s="21" t="s">
        <v>37</v>
      </c>
      <c r="C6" s="330">
        <v>0</v>
      </c>
      <c r="D6" s="330">
        <v>0</v>
      </c>
    </row>
    <row r="7" spans="1:4" ht="25.5" x14ac:dyDescent="0.25">
      <c r="A7" s="13">
        <v>2</v>
      </c>
      <c r="B7" s="21" t="s">
        <v>38</v>
      </c>
      <c r="C7" s="334"/>
      <c r="D7" s="330">
        <v>0</v>
      </c>
    </row>
    <row r="8" spans="1:4" ht="25.5" x14ac:dyDescent="0.25">
      <c r="A8" s="13">
        <v>3</v>
      </c>
      <c r="B8" s="21" t="s">
        <v>39</v>
      </c>
      <c r="C8" s="334"/>
      <c r="D8" s="330">
        <v>0</v>
      </c>
    </row>
    <row r="9" spans="1:4" x14ac:dyDescent="0.25">
      <c r="A9" s="13">
        <v>4</v>
      </c>
      <c r="B9" s="21" t="s">
        <v>40</v>
      </c>
      <c r="C9" s="330">
        <v>4664</v>
      </c>
      <c r="D9" s="330">
        <v>798</v>
      </c>
    </row>
    <row r="10" spans="1:4" ht="25.5" x14ac:dyDescent="0.25">
      <c r="A10" s="92" t="s">
        <v>41</v>
      </c>
      <c r="B10" s="93" t="s">
        <v>309</v>
      </c>
      <c r="C10" s="330">
        <v>0</v>
      </c>
      <c r="D10" s="330">
        <v>0</v>
      </c>
    </row>
    <row r="11" spans="1:4" ht="25.5" x14ac:dyDescent="0.25">
      <c r="A11" s="13">
        <v>5</v>
      </c>
      <c r="B11" s="94" t="s">
        <v>42</v>
      </c>
      <c r="C11" s="330">
        <v>4664</v>
      </c>
      <c r="D11" s="330">
        <v>798</v>
      </c>
    </row>
  </sheetData>
  <sheetProtection sheet="1" objects="1" scenarios="1"/>
  <mergeCells count="3">
    <mergeCell ref="B4:B5"/>
    <mergeCell ref="C4:C5"/>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683A-3D97-4B88-A585-E8379B7B18D1}">
  <dimension ref="A1:M18"/>
  <sheetViews>
    <sheetView showGridLines="0" showZeros="0" workbookViewId="0">
      <selection activeCell="C9" sqref="C9"/>
    </sheetView>
  </sheetViews>
  <sheetFormatPr defaultRowHeight="15" x14ac:dyDescent="0.25"/>
  <cols>
    <col min="2" max="2" width="52.5703125" customWidth="1"/>
    <col min="3" max="4" width="12.7109375" customWidth="1"/>
  </cols>
  <sheetData>
    <row r="1" spans="1:13" ht="20.25" x14ac:dyDescent="0.3">
      <c r="A1" s="6" t="s">
        <v>8</v>
      </c>
    </row>
    <row r="2" spans="1:13" ht="15.75" x14ac:dyDescent="0.25">
      <c r="A2" s="7" t="s">
        <v>9</v>
      </c>
    </row>
    <row r="3" spans="1:13" x14ac:dyDescent="0.25">
      <c r="A3" s="8"/>
    </row>
    <row r="4" spans="1:13" x14ac:dyDescent="0.25">
      <c r="A4" s="9"/>
      <c r="B4" s="576" t="s">
        <v>10</v>
      </c>
      <c r="C4" s="575" t="s">
        <v>11</v>
      </c>
      <c r="D4" s="575"/>
      <c r="E4" s="575"/>
      <c r="F4" s="575"/>
      <c r="G4" s="575"/>
      <c r="H4" s="575"/>
      <c r="I4" s="575"/>
      <c r="J4" s="575"/>
      <c r="K4" s="575"/>
      <c r="L4" s="575"/>
      <c r="M4" s="575"/>
    </row>
    <row r="5" spans="1:13" x14ac:dyDescent="0.25">
      <c r="A5" s="9"/>
      <c r="B5" s="576"/>
      <c r="C5" s="25" t="s">
        <v>2</v>
      </c>
      <c r="D5" s="25" t="s">
        <v>3</v>
      </c>
      <c r="E5" s="25" t="s">
        <v>4</v>
      </c>
      <c r="F5" s="25" t="s">
        <v>5</v>
      </c>
      <c r="G5" s="25" t="s">
        <v>6</v>
      </c>
      <c r="H5" s="25" t="s">
        <v>12</v>
      </c>
      <c r="I5" s="25" t="s">
        <v>13</v>
      </c>
      <c r="J5" s="25" t="s">
        <v>14</v>
      </c>
      <c r="K5" s="25" t="s">
        <v>15</v>
      </c>
      <c r="L5" s="25" t="s">
        <v>16</v>
      </c>
      <c r="M5" s="25" t="s">
        <v>17</v>
      </c>
    </row>
    <row r="6" spans="1:13" x14ac:dyDescent="0.25">
      <c r="A6" s="10"/>
      <c r="B6" s="576"/>
      <c r="C6" s="537" t="s">
        <v>947</v>
      </c>
      <c r="D6" s="11">
        <v>0.02</v>
      </c>
      <c r="E6" s="11">
        <v>0.04</v>
      </c>
      <c r="F6" s="11">
        <v>0.1</v>
      </c>
      <c r="G6" s="11">
        <v>0.2</v>
      </c>
      <c r="H6" s="11">
        <v>0.5</v>
      </c>
      <c r="I6" s="11">
        <v>0.7</v>
      </c>
      <c r="J6" s="11">
        <v>0.75</v>
      </c>
      <c r="K6" s="11">
        <v>1</v>
      </c>
      <c r="L6" s="11">
        <v>1.5</v>
      </c>
      <c r="M6" s="25" t="s">
        <v>18</v>
      </c>
    </row>
    <row r="7" spans="1:13" x14ac:dyDescent="0.25">
      <c r="A7" s="25">
        <v>1</v>
      </c>
      <c r="B7" s="12" t="s">
        <v>19</v>
      </c>
      <c r="C7" s="13"/>
      <c r="D7" s="13"/>
      <c r="E7" s="13"/>
      <c r="F7" s="13"/>
      <c r="G7" s="13"/>
      <c r="H7" s="13"/>
      <c r="I7" s="13"/>
      <c r="J7" s="13"/>
      <c r="K7" s="13"/>
      <c r="L7" s="13"/>
      <c r="M7" s="13"/>
    </row>
    <row r="8" spans="1:13" x14ac:dyDescent="0.25">
      <c r="A8" s="25">
        <v>2</v>
      </c>
      <c r="B8" s="12" t="s">
        <v>20</v>
      </c>
      <c r="C8" s="13"/>
      <c r="D8" s="13"/>
      <c r="E8" s="13"/>
      <c r="F8" s="13"/>
      <c r="G8" s="13"/>
      <c r="H8" s="13"/>
      <c r="I8" s="13"/>
      <c r="J8" s="13"/>
      <c r="K8" s="13"/>
      <c r="L8" s="13"/>
      <c r="M8" s="13"/>
    </row>
    <row r="9" spans="1:13" x14ac:dyDescent="0.25">
      <c r="A9" s="25">
        <v>3</v>
      </c>
      <c r="B9" s="12" t="s">
        <v>21</v>
      </c>
      <c r="C9" s="13"/>
      <c r="D9" s="13"/>
      <c r="E9" s="13"/>
      <c r="F9" s="13"/>
      <c r="G9" s="13"/>
      <c r="H9" s="13"/>
      <c r="I9" s="13"/>
      <c r="J9" s="13"/>
      <c r="K9" s="13"/>
      <c r="L9" s="13"/>
      <c r="M9" s="13"/>
    </row>
    <row r="10" spans="1:13" x14ac:dyDescent="0.25">
      <c r="A10" s="25">
        <v>4</v>
      </c>
      <c r="B10" s="12" t="s">
        <v>22</v>
      </c>
      <c r="C10" s="13"/>
      <c r="D10" s="13"/>
      <c r="E10" s="13"/>
      <c r="F10" s="13"/>
      <c r="G10" s="13"/>
      <c r="H10" s="13"/>
      <c r="I10" s="13"/>
      <c r="J10" s="13"/>
      <c r="K10" s="13"/>
      <c r="L10" s="13"/>
      <c r="M10" s="13"/>
    </row>
    <row r="11" spans="1:13" x14ac:dyDescent="0.25">
      <c r="A11" s="25">
        <v>5</v>
      </c>
      <c r="B11" s="12" t="s">
        <v>23</v>
      </c>
      <c r="C11" s="13"/>
      <c r="D11" s="13"/>
      <c r="E11" s="13"/>
      <c r="F11" s="13"/>
      <c r="G11" s="13"/>
      <c r="H11" s="13"/>
      <c r="I11" s="13"/>
      <c r="J11" s="13"/>
      <c r="K11" s="13"/>
      <c r="L11" s="13"/>
      <c r="M11" s="13"/>
    </row>
    <row r="12" spans="1:13" x14ac:dyDescent="0.25">
      <c r="A12" s="25">
        <v>6</v>
      </c>
      <c r="B12" s="12" t="s">
        <v>24</v>
      </c>
      <c r="C12" s="13"/>
      <c r="D12" s="13"/>
      <c r="E12" s="13"/>
      <c r="F12" s="13"/>
      <c r="G12" s="330">
        <v>2107</v>
      </c>
      <c r="H12" s="330">
        <v>3010</v>
      </c>
      <c r="I12" s="330"/>
      <c r="J12" s="330"/>
      <c r="K12" s="330"/>
      <c r="L12" s="330"/>
      <c r="M12" s="330"/>
    </row>
    <row r="13" spans="1:13" x14ac:dyDescent="0.25">
      <c r="A13" s="25">
        <v>7</v>
      </c>
      <c r="B13" s="12" t="s">
        <v>25</v>
      </c>
      <c r="C13" s="13"/>
      <c r="D13" s="13"/>
      <c r="E13" s="13"/>
      <c r="F13" s="13"/>
      <c r="G13" s="330"/>
      <c r="H13" s="330"/>
      <c r="I13" s="330"/>
      <c r="J13" s="330">
        <v>0</v>
      </c>
      <c r="K13" s="330">
        <v>11383</v>
      </c>
      <c r="L13" s="330"/>
      <c r="M13" s="330"/>
    </row>
    <row r="14" spans="1:13" x14ac:dyDescent="0.25">
      <c r="A14" s="25">
        <v>8</v>
      </c>
      <c r="B14" s="12" t="s">
        <v>26</v>
      </c>
      <c r="C14" s="13"/>
      <c r="D14" s="13"/>
      <c r="E14" s="13"/>
      <c r="F14" s="13"/>
      <c r="G14" s="330"/>
      <c r="H14" s="330"/>
      <c r="I14" s="330"/>
      <c r="J14" s="330">
        <v>632</v>
      </c>
      <c r="K14" s="330"/>
      <c r="L14" s="330"/>
      <c r="M14" s="330"/>
    </row>
    <row r="15" spans="1:13" x14ac:dyDescent="0.25">
      <c r="A15" s="25">
        <v>9</v>
      </c>
      <c r="B15" s="12" t="s">
        <v>27</v>
      </c>
      <c r="C15" s="13"/>
      <c r="D15" s="13"/>
      <c r="E15" s="13"/>
      <c r="F15" s="13"/>
      <c r="G15" s="330"/>
      <c r="H15" s="330"/>
      <c r="I15" s="330"/>
      <c r="J15" s="330"/>
      <c r="K15" s="330"/>
      <c r="L15" s="330"/>
      <c r="M15" s="330"/>
    </row>
    <row r="16" spans="1:13" x14ac:dyDescent="0.25">
      <c r="A16" s="25">
        <v>10</v>
      </c>
      <c r="B16" s="12" t="s">
        <v>28</v>
      </c>
      <c r="C16" s="13"/>
      <c r="D16" s="13"/>
      <c r="E16" s="13"/>
      <c r="F16" s="13"/>
      <c r="G16" s="330"/>
      <c r="H16" s="330"/>
      <c r="I16" s="330"/>
      <c r="J16" s="330"/>
      <c r="K16" s="330"/>
      <c r="L16" s="330">
        <v>0</v>
      </c>
      <c r="M16" s="330"/>
    </row>
    <row r="17" spans="1:13" x14ac:dyDescent="0.25">
      <c r="A17" s="25">
        <v>11</v>
      </c>
      <c r="B17" s="14" t="s">
        <v>29</v>
      </c>
      <c r="C17" s="13">
        <f>SUM(C7:C16)</f>
        <v>0</v>
      </c>
      <c r="D17" s="13">
        <f>SUM(D7:D16)</f>
        <v>0</v>
      </c>
      <c r="E17" s="13">
        <f t="shared" ref="E17:M17" si="0">SUM(E7:E16)</f>
        <v>0</v>
      </c>
      <c r="F17" s="13">
        <f t="shared" si="0"/>
        <v>0</v>
      </c>
      <c r="G17" s="330">
        <f t="shared" si="0"/>
        <v>2107</v>
      </c>
      <c r="H17" s="330">
        <f t="shared" si="0"/>
        <v>3010</v>
      </c>
      <c r="I17" s="330">
        <f t="shared" si="0"/>
        <v>0</v>
      </c>
      <c r="J17" s="330">
        <f t="shared" si="0"/>
        <v>632</v>
      </c>
      <c r="K17" s="330">
        <f t="shared" si="0"/>
        <v>11383</v>
      </c>
      <c r="L17" s="330">
        <f t="shared" si="0"/>
        <v>0</v>
      </c>
      <c r="M17" s="13">
        <f t="shared" si="0"/>
        <v>0</v>
      </c>
    </row>
    <row r="18" spans="1:13" x14ac:dyDescent="0.25">
      <c r="G18" s="2"/>
      <c r="H18" s="2"/>
      <c r="I18" s="2"/>
      <c r="J18" s="2"/>
      <c r="K18" s="2"/>
      <c r="L18" s="2"/>
      <c r="M18" s="2"/>
    </row>
  </sheetData>
  <sheetProtection sheet="1" objects="1" scenarios="1"/>
  <mergeCells count="2">
    <mergeCell ref="B4:B6"/>
    <mergeCell ref="C4:M4"/>
  </mergeCells>
  <pageMargins left="0.7" right="0.7" top="0.75" bottom="0.75" header="0.3" footer="0.3"/>
  <ignoredErrors>
    <ignoredError sqref="C6" numberStoredAsText="1"/>
    <ignoredError sqref="D17:M1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Navngivne områder</vt:lpstr>
      </vt:variant>
      <vt:variant>
        <vt:i4>8</vt:i4>
      </vt:variant>
    </vt:vector>
  </HeadingPairs>
  <TitlesOfParts>
    <vt:vector size="39" baseType="lpstr">
      <vt:lpstr>Overblik</vt:lpstr>
      <vt:lpstr>Erklæring</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'11'!Udskriftsområde</vt:lpstr>
      <vt:lpstr>'12'!Udskriftsområde</vt:lpstr>
      <vt:lpstr>'20'!Udskriftsområde</vt:lpstr>
      <vt:lpstr>'27'!Udskriftsområde</vt:lpstr>
      <vt:lpstr>'29'!Udskriftsområde</vt:lpstr>
      <vt:lpstr>'3'!Udskriftsområde</vt:lpstr>
      <vt:lpstr>'9'!Udskriftsområde</vt:lpstr>
      <vt:lpstr>Overblik!Udskriftsområde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Bjarne Nielsen</dc:creator>
  <cp:lastModifiedBy>Bjarne Nielsen</cp:lastModifiedBy>
  <cp:lastPrinted>2023-02-10T13:55:13Z</cp:lastPrinted>
  <dcterms:created xsi:type="dcterms:W3CDTF">2022-02-07T10:29:11Z</dcterms:created>
  <dcterms:modified xsi:type="dcterms:W3CDTF">2023-02-21T11:28:42Z</dcterms:modified>
</cp:coreProperties>
</file>